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60" yWindow="1995" windowWidth="15480" windowHeight="11640" tabRatio="710" activeTab="3"/>
  </bookViews>
  <sheets>
    <sheet name="Summary" sheetId="6" r:id="rId1"/>
    <sheet name="Water Chemistry" sheetId="11" r:id="rId2"/>
    <sheet name="Habitat Index Scores" sheetId="12" r:id="rId3"/>
    <sheet name="Habitat Index Raw Values" sheetId="14" r:id="rId4"/>
    <sheet name="Biotic Index Scores" sheetId="13" r:id="rId5"/>
    <sheet name="Biotic Index Raw Values" sheetId="15" r:id="rId6"/>
    <sheet name="Group Info" sheetId="7" r:id="rId7"/>
  </sheets>
  <externalReferences>
    <externalReference r:id="rId8"/>
  </externalReferences>
  <calcPr calcId="114210"/>
</workbook>
</file>

<file path=xl/calcChain.xml><?xml version="1.0" encoding="utf-8"?>
<calcChain xmlns="http://schemas.openxmlformats.org/spreadsheetml/2006/main">
  <c r="L17" i="6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  <c r="L2"/>
  <c r="K2"/>
  <c r="S17"/>
  <c r="R17"/>
  <c r="Q17"/>
  <c r="P17"/>
  <c r="O17"/>
  <c r="N17"/>
  <c r="S16"/>
  <c r="R16"/>
  <c r="Q16"/>
  <c r="P16"/>
  <c r="O16"/>
  <c r="N16"/>
  <c r="S15"/>
  <c r="R15"/>
  <c r="Q15"/>
  <c r="P15"/>
  <c r="O15"/>
  <c r="N15"/>
  <c r="S14"/>
  <c r="R14"/>
  <c r="Q14"/>
  <c r="P14"/>
  <c r="O14"/>
  <c r="N14"/>
  <c r="S13"/>
  <c r="R13"/>
  <c r="Q13"/>
  <c r="P13"/>
  <c r="O13"/>
  <c r="N13"/>
  <c r="S12"/>
  <c r="R12"/>
  <c r="Q12"/>
  <c r="P12"/>
  <c r="O12"/>
  <c r="N12"/>
  <c r="S11"/>
  <c r="R11"/>
  <c r="Q11"/>
  <c r="P11"/>
  <c r="O11"/>
  <c r="N11"/>
  <c r="S10"/>
  <c r="R10"/>
  <c r="Q10"/>
  <c r="P10"/>
  <c r="O10"/>
  <c r="N10"/>
  <c r="S9"/>
  <c r="R9"/>
  <c r="Q9"/>
  <c r="P9"/>
  <c r="O9"/>
  <c r="N9"/>
  <c r="S8"/>
  <c r="R8"/>
  <c r="Q8"/>
  <c r="P8"/>
  <c r="O8"/>
  <c r="N8"/>
  <c r="S7"/>
  <c r="R7"/>
  <c r="Q7"/>
  <c r="P7"/>
  <c r="O7"/>
  <c r="N7"/>
  <c r="S6"/>
  <c r="R6"/>
  <c r="Q6"/>
  <c r="P6"/>
  <c r="O6"/>
  <c r="N6"/>
  <c r="S5"/>
  <c r="R5"/>
  <c r="Q5"/>
  <c r="P5"/>
  <c r="O5"/>
  <c r="N5"/>
  <c r="S4"/>
  <c r="R4"/>
  <c r="Q4"/>
  <c r="P4"/>
  <c r="O4"/>
  <c r="N4"/>
  <c r="S3"/>
  <c r="R3"/>
  <c r="Q3"/>
  <c r="P3"/>
  <c r="O3"/>
  <c r="N3"/>
  <c r="S2"/>
  <c r="R2"/>
  <c r="Q2"/>
  <c r="P2"/>
  <c r="O2"/>
  <c r="N2"/>
  <c r="S25"/>
  <c r="R25"/>
  <c r="Q25"/>
  <c r="P25"/>
  <c r="O25"/>
  <c r="N25"/>
  <c r="S24"/>
  <c r="R24"/>
  <c r="Q24"/>
  <c r="P24"/>
  <c r="O24"/>
  <c r="N24"/>
  <c r="S23"/>
  <c r="R23"/>
  <c r="Q23"/>
  <c r="P23"/>
  <c r="O23"/>
  <c r="N23"/>
  <c r="S22"/>
  <c r="R22"/>
  <c r="Q22"/>
  <c r="P22"/>
  <c r="O22"/>
  <c r="N22"/>
  <c r="S21"/>
  <c r="R21"/>
  <c r="Q21"/>
  <c r="P21"/>
  <c r="O21"/>
  <c r="N21"/>
  <c r="S20"/>
  <c r="R20"/>
  <c r="Q20"/>
  <c r="P20"/>
  <c r="O20"/>
  <c r="N20"/>
  <c r="S19"/>
  <c r="R19"/>
  <c r="Q19"/>
  <c r="P19"/>
  <c r="O19"/>
  <c r="N19"/>
  <c r="S18"/>
  <c r="R18"/>
  <c r="Q18"/>
  <c r="P18"/>
  <c r="O18"/>
  <c r="N18"/>
  <c r="L25"/>
  <c r="L24"/>
  <c r="L23"/>
  <c r="L22"/>
  <c r="L21"/>
  <c r="L20"/>
  <c r="L19"/>
  <c r="L18"/>
  <c r="K25"/>
  <c r="K24"/>
  <c r="K23"/>
  <c r="K22"/>
  <c r="K21"/>
  <c r="K20"/>
  <c r="K19"/>
  <c r="K18"/>
  <c r="M25"/>
  <c r="M24"/>
  <c r="M23"/>
  <c r="M22"/>
  <c r="M21"/>
  <c r="M20"/>
  <c r="M19"/>
  <c r="M18"/>
  <c r="J25"/>
  <c r="J24"/>
  <c r="J23"/>
  <c r="J22"/>
  <c r="J21"/>
  <c r="J20"/>
  <c r="J19"/>
  <c r="J18"/>
  <c r="L31" i="13"/>
  <c r="L30"/>
  <c r="L29"/>
  <c r="L28"/>
  <c r="L27"/>
  <c r="L26"/>
  <c r="L25"/>
  <c r="L24"/>
  <c r="L20"/>
  <c r="L19"/>
  <c r="L18"/>
  <c r="L17"/>
  <c r="L16"/>
  <c r="L15"/>
  <c r="L14"/>
  <c r="L13"/>
  <c r="L9"/>
  <c r="L8"/>
  <c r="L7"/>
  <c r="L6"/>
  <c r="L5"/>
  <c r="L4"/>
  <c r="L3"/>
  <c r="L2"/>
  <c r="J31" i="12"/>
  <c r="J30"/>
  <c r="J29"/>
  <c r="J28"/>
  <c r="J27"/>
  <c r="J26"/>
  <c r="J25"/>
  <c r="J24"/>
  <c r="J20"/>
  <c r="J19"/>
  <c r="J18"/>
  <c r="J17"/>
  <c r="J16"/>
  <c r="J15"/>
  <c r="J14"/>
  <c r="J13"/>
  <c r="J2"/>
  <c r="J3"/>
  <c r="J4"/>
  <c r="J5"/>
  <c r="U9" i="6"/>
  <c r="T9"/>
  <c r="M9"/>
  <c r="J9"/>
  <c r="I9"/>
  <c r="H9"/>
  <c r="G9"/>
  <c r="F9"/>
  <c r="E9"/>
  <c r="U8"/>
  <c r="T8"/>
  <c r="M8"/>
  <c r="J8"/>
  <c r="I8"/>
  <c r="H8"/>
  <c r="G8"/>
  <c r="F8"/>
  <c r="E8"/>
  <c r="U7"/>
  <c r="T7"/>
  <c r="M7"/>
  <c r="J7"/>
  <c r="I7"/>
  <c r="H7"/>
  <c r="G7"/>
  <c r="F7"/>
  <c r="E7"/>
  <c r="U6"/>
  <c r="T6"/>
  <c r="M6"/>
  <c r="J6"/>
  <c r="I6"/>
  <c r="H6"/>
  <c r="G6"/>
  <c r="F6"/>
  <c r="E6"/>
  <c r="U5"/>
  <c r="T5"/>
  <c r="M5"/>
  <c r="J5"/>
  <c r="I5"/>
  <c r="H5"/>
  <c r="G5"/>
  <c r="F5"/>
  <c r="E5"/>
  <c r="U4"/>
  <c r="T4"/>
  <c r="M4"/>
  <c r="J4"/>
  <c r="I4"/>
  <c r="H4"/>
  <c r="G4"/>
  <c r="F4"/>
  <c r="E4"/>
  <c r="U3"/>
  <c r="T3"/>
  <c r="M3"/>
  <c r="J3"/>
  <c r="I3"/>
  <c r="H3"/>
  <c r="G3"/>
  <c r="F3"/>
  <c r="E3"/>
  <c r="U2"/>
  <c r="T2"/>
  <c r="M2"/>
  <c r="J2"/>
  <c r="I2"/>
  <c r="H2"/>
  <c r="G2"/>
  <c r="F2"/>
  <c r="E2"/>
  <c r="U25"/>
  <c r="T25"/>
  <c r="I25"/>
  <c r="H25"/>
  <c r="G25"/>
  <c r="F25"/>
  <c r="E25"/>
  <c r="D25"/>
  <c r="U24"/>
  <c r="T24"/>
  <c r="I24"/>
  <c r="H24"/>
  <c r="G24"/>
  <c r="F24"/>
  <c r="E24"/>
  <c r="D24"/>
  <c r="U23"/>
  <c r="T23"/>
  <c r="I23"/>
  <c r="H23"/>
  <c r="G23"/>
  <c r="F23"/>
  <c r="E23"/>
  <c r="D23"/>
  <c r="U22"/>
  <c r="T22"/>
  <c r="I22"/>
  <c r="H22"/>
  <c r="G22"/>
  <c r="F22"/>
  <c r="E22"/>
  <c r="D22"/>
  <c r="U21"/>
  <c r="T21"/>
  <c r="I21"/>
  <c r="H21"/>
  <c r="G21"/>
  <c r="F21"/>
  <c r="E21"/>
  <c r="D21"/>
  <c r="U20"/>
  <c r="T20"/>
  <c r="I20"/>
  <c r="H20"/>
  <c r="G20"/>
  <c r="F20"/>
  <c r="E20"/>
  <c r="D20"/>
  <c r="U19"/>
  <c r="T19"/>
  <c r="I19"/>
  <c r="H19"/>
  <c r="G19"/>
  <c r="F19"/>
  <c r="E19"/>
  <c r="D19"/>
  <c r="U17"/>
  <c r="T17"/>
  <c r="M17"/>
  <c r="J17"/>
  <c r="I17"/>
  <c r="H17"/>
  <c r="G17"/>
  <c r="F17"/>
  <c r="E17"/>
  <c r="D17"/>
  <c r="U16"/>
  <c r="T16"/>
  <c r="M16"/>
  <c r="J16"/>
  <c r="I16"/>
  <c r="H16"/>
  <c r="G16"/>
  <c r="F16"/>
  <c r="E16"/>
  <c r="D16"/>
  <c r="U15"/>
  <c r="T15"/>
  <c r="M15"/>
  <c r="J15"/>
  <c r="I15"/>
  <c r="H15"/>
  <c r="G15"/>
  <c r="F15"/>
  <c r="E15"/>
  <c r="D15"/>
  <c r="U14"/>
  <c r="T14"/>
  <c r="M14"/>
  <c r="J14"/>
  <c r="I14"/>
  <c r="H14"/>
  <c r="G14"/>
  <c r="F14"/>
  <c r="E14"/>
  <c r="D14"/>
  <c r="U13"/>
  <c r="T13"/>
  <c r="M13"/>
  <c r="J13"/>
  <c r="I13"/>
  <c r="H13"/>
  <c r="G13"/>
  <c r="F13"/>
  <c r="E13"/>
  <c r="D13"/>
  <c r="U12"/>
  <c r="T12"/>
  <c r="M12"/>
  <c r="J12"/>
  <c r="I12"/>
  <c r="H12"/>
  <c r="G12"/>
  <c r="F12"/>
  <c r="E12"/>
  <c r="D12"/>
  <c r="U11"/>
  <c r="T11"/>
  <c r="M11"/>
  <c r="J11"/>
  <c r="I11"/>
  <c r="H11"/>
  <c r="G11"/>
  <c r="F11"/>
  <c r="E11"/>
  <c r="D11"/>
  <c r="U18"/>
  <c r="T18"/>
  <c r="D18"/>
  <c r="E18"/>
  <c r="F18"/>
  <c r="G18"/>
  <c r="H18"/>
  <c r="I18"/>
  <c r="U10"/>
  <c r="T10"/>
  <c r="J33" i="12"/>
  <c r="J34"/>
  <c r="J22"/>
  <c r="J23"/>
  <c r="J32"/>
  <c r="J21"/>
  <c r="M10" i="6"/>
  <c r="J10"/>
  <c r="G10"/>
  <c r="H10"/>
  <c r="I10"/>
  <c r="F10"/>
  <c r="E10"/>
  <c r="D10"/>
  <c r="J9" i="12"/>
  <c r="D9" i="6"/>
  <c r="J8" i="12"/>
  <c r="D8" i="6"/>
  <c r="J7" i="12"/>
  <c r="D7" i="6"/>
  <c r="J6" i="12"/>
  <c r="D6" i="6"/>
  <c r="D5"/>
  <c r="D4"/>
  <c r="D3"/>
  <c r="D2"/>
  <c r="J10" i="12"/>
  <c r="J11"/>
  <c r="J12"/>
</calcChain>
</file>

<file path=xl/sharedStrings.xml><?xml version="1.0" encoding="utf-8"?>
<sst xmlns="http://schemas.openxmlformats.org/spreadsheetml/2006/main" count="491" uniqueCount="89">
  <si>
    <t>% Cobble</t>
  </si>
  <si>
    <t>Velocity</t>
  </si>
  <si>
    <t>Riffle dominance</t>
  </si>
  <si>
    <t>Bank Erosion</t>
  </si>
  <si>
    <t>Bank Vegetation</t>
  </si>
  <si>
    <t>Shading</t>
  </si>
  <si>
    <t>pH</t>
  </si>
  <si>
    <t>Taxa Richness</t>
  </si>
  <si>
    <t>Ephemeroptera</t>
  </si>
  <si>
    <t>Plecoptera</t>
  </si>
  <si>
    <t>Trichoptera</t>
  </si>
  <si>
    <t>% Chironomids</t>
  </si>
  <si>
    <t>% Dominance</t>
  </si>
  <si>
    <t>% EPT</t>
  </si>
  <si>
    <t>Total Score</t>
  </si>
  <si>
    <t>Dissolved Oxygen (mg/L)</t>
  </si>
  <si>
    <r>
      <t>Water Temp (</t>
    </r>
    <r>
      <rPr>
        <b/>
        <sz val="10"/>
        <rFont val="Times New Roman"/>
        <family val="1"/>
      </rPr>
      <t>°</t>
    </r>
    <r>
      <rPr>
        <b/>
        <sz val="10"/>
        <rFont val="Arial"/>
        <family val="2"/>
      </rPr>
      <t>C)</t>
    </r>
  </si>
  <si>
    <t>Conductivity (mS/cm)</t>
  </si>
  <si>
    <t>Total Taxa</t>
  </si>
  <si>
    <t>Total Individuals</t>
  </si>
  <si>
    <t>Site</t>
  </si>
  <si>
    <t>Members</t>
  </si>
  <si>
    <t>Th1</t>
  </si>
  <si>
    <t>Th2</t>
  </si>
  <si>
    <t>Th3</t>
  </si>
  <si>
    <t>Th4</t>
  </si>
  <si>
    <t>Chuckanut Crk/Arroyo</t>
  </si>
  <si>
    <t>Padden Crk/Fairhaven</t>
  </si>
  <si>
    <t>Group</t>
  </si>
  <si>
    <t>Mean</t>
  </si>
  <si>
    <t>Sensitive Taxa</t>
  </si>
  <si>
    <t>PF</t>
  </si>
  <si>
    <t>CA</t>
  </si>
  <si>
    <t>Habitat</t>
  </si>
  <si>
    <t>Biotic</t>
  </si>
  <si>
    <t>DO</t>
  </si>
  <si>
    <t>Std Dev</t>
  </si>
  <si>
    <t>SE</t>
  </si>
  <si>
    <t>Rep</t>
  </si>
  <si>
    <t>RiffleDom</t>
  </si>
  <si>
    <t>Erosion</t>
  </si>
  <si>
    <t>Vegetation</t>
  </si>
  <si>
    <t>%EPT</t>
  </si>
  <si>
    <t>Total Indiv</t>
  </si>
  <si>
    <t>TotalTaxa</t>
  </si>
  <si>
    <t>Temp</t>
  </si>
  <si>
    <t>SC</t>
  </si>
  <si>
    <t>Width</t>
  </si>
  <si>
    <t>Depth</t>
  </si>
  <si>
    <t>Lab day</t>
  </si>
  <si>
    <t>T</t>
  </si>
  <si>
    <t>Th</t>
  </si>
  <si>
    <t>Squalicum Creek</t>
  </si>
  <si>
    <t>lab day</t>
  </si>
  <si>
    <t>Group#</t>
  </si>
  <si>
    <t>T1</t>
  </si>
  <si>
    <t>T2</t>
  </si>
  <si>
    <t>T3</t>
  </si>
  <si>
    <t>T4</t>
  </si>
  <si>
    <t>Kate Moore</t>
  </si>
  <si>
    <t>Kaylin Mayhew</t>
  </si>
  <si>
    <t>Ian Duke</t>
  </si>
  <si>
    <t>Kerry Julvezan</t>
  </si>
  <si>
    <t>Jackie Dunham</t>
  </si>
  <si>
    <t>Chuck Ervin</t>
  </si>
  <si>
    <t>Amanda Kaiser</t>
  </si>
  <si>
    <t>Jack Stimpson</t>
  </si>
  <si>
    <t>Kelsey Henderson</t>
  </si>
  <si>
    <t>Sarah Minich</t>
  </si>
  <si>
    <t>Kelsey Donovan</t>
  </si>
  <si>
    <t>Kiersten Ferguson</t>
  </si>
  <si>
    <t>Gretchen</t>
  </si>
  <si>
    <t>Leigh</t>
  </si>
  <si>
    <t>Kira</t>
  </si>
  <si>
    <t>Josh</t>
  </si>
  <si>
    <t>Emily Fry</t>
  </si>
  <si>
    <t>Claire Heppner</t>
  </si>
  <si>
    <t>Nichole Stacey</t>
  </si>
  <si>
    <t>Megan Ayers</t>
  </si>
  <si>
    <t>Geoff Mayhew</t>
  </si>
  <si>
    <t>Harlan Gough</t>
  </si>
  <si>
    <t>Erika Carlson</t>
  </si>
  <si>
    <t>Glynis Gordon</t>
  </si>
  <si>
    <t>Atticus Turner</t>
  </si>
  <si>
    <t>Korey Kolrud</t>
  </si>
  <si>
    <t>seon-kyeong lynch</t>
  </si>
  <si>
    <t>Nathan Goldschmidt</t>
  </si>
  <si>
    <t xml:space="preserve"> %Chiron</t>
  </si>
  <si>
    <t>Velocity (m/s)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</si>
</sst>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Times New Roman"/>
      <family val="1"/>
    </font>
    <font>
      <sz val="10"/>
      <name val="Arial"/>
    </font>
    <font>
      <sz val="10"/>
      <name val="Verdana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4" borderId="0" xfId="0" applyFill="1"/>
    <xf numFmtId="0" fontId="4" fillId="5" borderId="0" xfId="2" applyFont="1" applyFill="1"/>
    <xf numFmtId="0" fontId="4" fillId="0" borderId="0" xfId="2" applyFont="1" applyFill="1"/>
    <xf numFmtId="0" fontId="1" fillId="2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2" fontId="1" fillId="3" borderId="10" xfId="2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2" fontId="1" fillId="3" borderId="12" xfId="2" applyNumberFormat="1" applyFont="1" applyFill="1" applyBorder="1" applyAlignment="1">
      <alignment horizontal="center"/>
    </xf>
    <xf numFmtId="2" fontId="1" fillId="3" borderId="13" xfId="2" applyNumberFormat="1" applyFont="1" applyFill="1" applyBorder="1" applyAlignment="1">
      <alignment horizontal="center"/>
    </xf>
    <xf numFmtId="2" fontId="1" fillId="3" borderId="14" xfId="2" applyNumberFormat="1" applyFont="1" applyFill="1" applyBorder="1" applyAlignment="1">
      <alignment horizontal="center"/>
    </xf>
    <xf numFmtId="2" fontId="1" fillId="3" borderId="15" xfId="2" applyNumberFormat="1" applyFont="1" applyFill="1" applyBorder="1" applyAlignment="1">
      <alignment horizontal="center"/>
    </xf>
    <xf numFmtId="2" fontId="1" fillId="3" borderId="16" xfId="2" applyNumberFormat="1" applyFont="1" applyFill="1" applyBorder="1" applyAlignment="1">
      <alignment horizontal="center"/>
    </xf>
    <xf numFmtId="2" fontId="1" fillId="3" borderId="17" xfId="2" applyNumberFormat="1" applyFont="1" applyFill="1" applyBorder="1" applyAlignment="1">
      <alignment horizontal="center"/>
    </xf>
    <xf numFmtId="2" fontId="1" fillId="3" borderId="18" xfId="2" applyNumberFormat="1" applyFont="1" applyFill="1" applyBorder="1" applyAlignment="1">
      <alignment horizontal="center"/>
    </xf>
    <xf numFmtId="2" fontId="1" fillId="3" borderId="19" xfId="2" applyNumberFormat="1" applyFont="1" applyFill="1" applyBorder="1" applyAlignment="1">
      <alignment horizontal="center"/>
    </xf>
    <xf numFmtId="2" fontId="1" fillId="3" borderId="9" xfId="2" applyNumberFormat="1" applyFont="1" applyFill="1" applyBorder="1" applyAlignment="1">
      <alignment horizontal="center"/>
    </xf>
    <xf numFmtId="2" fontId="1" fillId="3" borderId="11" xfId="2" applyNumberFormat="1" applyFont="1" applyFill="1" applyBorder="1" applyAlignment="1">
      <alignment horizontal="center"/>
    </xf>
    <xf numFmtId="165" fontId="1" fillId="3" borderId="10" xfId="2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" fillId="6" borderId="3" xfId="2" applyFont="1" applyFill="1" applyBorder="1" applyAlignment="1">
      <alignment horizontal="center" wrapText="1"/>
    </xf>
    <xf numFmtId="0" fontId="1" fillId="6" borderId="20" xfId="2" applyFont="1" applyFill="1" applyBorder="1" applyAlignment="1">
      <alignment horizontal="center" wrapText="1"/>
    </xf>
    <xf numFmtId="0" fontId="1" fillId="6" borderId="21" xfId="2" applyFont="1" applyFill="1" applyBorder="1" applyAlignment="1">
      <alignment horizontal="center" wrapText="1"/>
    </xf>
    <xf numFmtId="0" fontId="1" fillId="6" borderId="22" xfId="2" applyFont="1" applyFill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0" xfId="0" applyNumberFormat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2" fontId="1" fillId="3" borderId="33" xfId="2" applyNumberFormat="1" applyFont="1" applyFill="1" applyBorder="1" applyAlignment="1">
      <alignment horizontal="center"/>
    </xf>
    <xf numFmtId="2" fontId="1" fillId="3" borderId="34" xfId="2" applyNumberFormat="1" applyFont="1" applyFill="1" applyBorder="1" applyAlignment="1">
      <alignment horizontal="center"/>
    </xf>
    <xf numFmtId="2" fontId="1" fillId="3" borderId="35" xfId="2" applyNumberFormat="1" applyFont="1" applyFill="1" applyBorder="1" applyAlignment="1">
      <alignment horizontal="center"/>
    </xf>
    <xf numFmtId="165" fontId="1" fillId="3" borderId="33" xfId="2" applyNumberFormat="1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2" fontId="1" fillId="3" borderId="37" xfId="2" applyNumberFormat="1" applyFont="1" applyFill="1" applyBorder="1" applyAlignment="1">
      <alignment horizontal="center"/>
    </xf>
    <xf numFmtId="2" fontId="1" fillId="3" borderId="30" xfId="2" applyNumberFormat="1" applyFont="1" applyFill="1" applyBorder="1" applyAlignment="1">
      <alignment horizontal="center"/>
    </xf>
    <xf numFmtId="2" fontId="1" fillId="3" borderId="38" xfId="2" applyNumberFormat="1" applyFont="1" applyFill="1" applyBorder="1" applyAlignment="1">
      <alignment horizontal="center"/>
    </xf>
    <xf numFmtId="2" fontId="1" fillId="3" borderId="39" xfId="2" applyNumberFormat="1" applyFont="1" applyFill="1" applyBorder="1" applyAlignment="1">
      <alignment horizontal="center"/>
    </xf>
    <xf numFmtId="2" fontId="1" fillId="3" borderId="40" xfId="2" applyNumberFormat="1" applyFont="1" applyFill="1" applyBorder="1" applyAlignment="1">
      <alignment horizontal="center"/>
    </xf>
    <xf numFmtId="2" fontId="1" fillId="3" borderId="41" xfId="2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2" fontId="1" fillId="3" borderId="29" xfId="2" applyNumberFormat="1" applyFont="1" applyFill="1" applyBorder="1" applyAlignment="1">
      <alignment horizontal="center"/>
    </xf>
    <xf numFmtId="2" fontId="1" fillId="3" borderId="24" xfId="2" applyNumberFormat="1" applyFont="1" applyFill="1" applyBorder="1" applyAlignment="1">
      <alignment horizontal="center"/>
    </xf>
    <xf numFmtId="2" fontId="1" fillId="3" borderId="25" xfId="2" applyNumberFormat="1" applyFont="1" applyFill="1" applyBorder="1" applyAlignment="1">
      <alignment horizontal="center"/>
    </xf>
    <xf numFmtId="2" fontId="1" fillId="3" borderId="8" xfId="2" applyNumberFormat="1" applyFont="1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1" fillId="3" borderId="44" xfId="2" applyNumberFormat="1" applyFont="1" applyFill="1" applyBorder="1" applyAlignment="1">
      <alignment horizontal="center"/>
    </xf>
    <xf numFmtId="2" fontId="1" fillId="3" borderId="42" xfId="2" applyNumberFormat="1" applyFont="1" applyFill="1" applyBorder="1" applyAlignment="1">
      <alignment horizontal="center"/>
    </xf>
    <xf numFmtId="2" fontId="6" fillId="3" borderId="10" xfId="2" applyNumberFormat="1" applyFont="1" applyFill="1" applyBorder="1" applyAlignment="1">
      <alignment horizontal="center"/>
    </xf>
    <xf numFmtId="2" fontId="6" fillId="3" borderId="30" xfId="2" applyNumberFormat="1" applyFont="1" applyFill="1" applyBorder="1" applyAlignment="1">
      <alignment horizontal="center"/>
    </xf>
    <xf numFmtId="2" fontId="6" fillId="3" borderId="19" xfId="2" applyNumberFormat="1" applyFont="1" applyFill="1" applyBorder="1" applyAlignment="1">
      <alignment horizontal="center"/>
    </xf>
    <xf numFmtId="2" fontId="6" fillId="3" borderId="24" xfId="2" applyNumberFormat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3" borderId="44" xfId="0" applyFill="1" applyBorder="1" applyAlignment="1">
      <alignment horizontal="center" wrapText="1"/>
    </xf>
    <xf numFmtId="10" fontId="0" fillId="0" borderId="0" xfId="0" applyNumberFormat="1"/>
    <xf numFmtId="2" fontId="1" fillId="2" borderId="6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wrapText="1"/>
    </xf>
    <xf numFmtId="2" fontId="0" fillId="0" borderId="0" xfId="0" applyNumberFormat="1"/>
    <xf numFmtId="2" fontId="1" fillId="2" borderId="7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wrapText="1"/>
    </xf>
    <xf numFmtId="0" fontId="4" fillId="0" borderId="45" xfId="2" applyFont="1" applyFill="1" applyBorder="1"/>
    <xf numFmtId="0" fontId="4" fillId="0" borderId="0" xfId="2" applyFont="1" applyFill="1" applyBorder="1"/>
    <xf numFmtId="0" fontId="1" fillId="6" borderId="10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6" borderId="21" xfId="2" applyNumberFormat="1" applyFont="1" applyFill="1" applyBorder="1" applyAlignment="1">
      <alignment horizontal="center" wrapText="1"/>
    </xf>
    <xf numFmtId="2" fontId="4" fillId="5" borderId="0" xfId="2" applyNumberFormat="1" applyFont="1" applyFill="1"/>
    <xf numFmtId="2" fontId="4" fillId="0" borderId="0" xfId="2" applyNumberFormat="1" applyFont="1" applyFill="1"/>
    <xf numFmtId="2" fontId="1" fillId="6" borderId="22" xfId="2" applyNumberFormat="1" applyFont="1" applyFill="1" applyBorder="1" applyAlignment="1">
      <alignment horizontal="center" wrapText="1"/>
    </xf>
    <xf numFmtId="2" fontId="1" fillId="6" borderId="5" xfId="0" applyNumberFormat="1" applyFont="1" applyFill="1" applyBorder="1" applyAlignment="1">
      <alignment horizontal="center" wrapText="1"/>
    </xf>
    <xf numFmtId="2" fontId="1" fillId="6" borderId="6" xfId="0" applyNumberFormat="1" applyFont="1" applyFill="1" applyBorder="1" applyAlignment="1">
      <alignment horizontal="center" wrapText="1"/>
    </xf>
    <xf numFmtId="2" fontId="1" fillId="6" borderId="7" xfId="0" applyNumberFormat="1" applyFont="1" applyFill="1" applyBorder="1" applyAlignment="1">
      <alignment horizontal="center" wrapText="1"/>
    </xf>
    <xf numFmtId="2" fontId="1" fillId="0" borderId="14" xfId="2" applyNumberFormat="1" applyFont="1" applyFill="1" applyBorder="1" applyAlignment="1">
      <alignment horizontal="center"/>
    </xf>
    <xf numFmtId="2" fontId="1" fillId="0" borderId="10" xfId="2" applyNumberFormat="1" applyFont="1" applyFill="1" applyBorder="1" applyAlignment="1">
      <alignment horizontal="center"/>
    </xf>
    <xf numFmtId="2" fontId="1" fillId="0" borderId="29" xfId="2" applyNumberFormat="1" applyFont="1" applyFill="1" applyBorder="1" applyAlignment="1">
      <alignment horizontal="center"/>
    </xf>
    <xf numFmtId="2" fontId="1" fillId="0" borderId="24" xfId="2" applyNumberFormat="1" applyFont="1" applyFill="1" applyBorder="1" applyAlignment="1">
      <alignment horizontal="center"/>
    </xf>
    <xf numFmtId="2" fontId="1" fillId="0" borderId="15" xfId="2" applyNumberFormat="1" applyFont="1" applyFill="1" applyBorder="1" applyAlignment="1">
      <alignment horizontal="center"/>
    </xf>
    <xf numFmtId="2" fontId="1" fillId="0" borderId="13" xfId="2" applyNumberFormat="1" applyFont="1" applyFill="1" applyBorder="1" applyAlignment="1">
      <alignment horizontal="center"/>
    </xf>
    <xf numFmtId="2" fontId="1" fillId="0" borderId="19" xfId="2" applyNumberFormat="1" applyFont="1" applyFill="1" applyBorder="1" applyAlignment="1">
      <alignment horizontal="center"/>
    </xf>
    <xf numFmtId="2" fontId="6" fillId="0" borderId="10" xfId="2" applyNumberFormat="1" applyFont="1" applyFill="1" applyBorder="1" applyAlignment="1">
      <alignment horizontal="center"/>
    </xf>
    <xf numFmtId="2" fontId="6" fillId="0" borderId="24" xfId="2" applyNumberFormat="1" applyFont="1" applyFill="1" applyBorder="1" applyAlignment="1">
      <alignment horizontal="center"/>
    </xf>
    <xf numFmtId="2" fontId="6" fillId="0" borderId="19" xfId="2" applyNumberFormat="1" applyFont="1" applyFill="1" applyBorder="1" applyAlignment="1">
      <alignment horizontal="center"/>
    </xf>
    <xf numFmtId="2" fontId="1" fillId="0" borderId="37" xfId="2" applyNumberFormat="1" applyFont="1" applyFill="1" applyBorder="1" applyAlignment="1">
      <alignment horizontal="center"/>
    </xf>
    <xf numFmtId="2" fontId="1" fillId="0" borderId="30" xfId="2" applyNumberFormat="1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6" fillId="0" borderId="32" xfId="0" applyNumberFormat="1" applyFon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9" fontId="0" fillId="0" borderId="26" xfId="0" applyNumberForma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10" fontId="1" fillId="0" borderId="18" xfId="0" applyNumberFormat="1" applyFon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 wrapText="1"/>
    </xf>
    <xf numFmtId="9" fontId="1" fillId="0" borderId="43" xfId="0" applyNumberFormat="1" applyFont="1" applyBorder="1" applyAlignment="1">
      <alignment horizontal="center" vertical="center" wrapText="1"/>
    </xf>
    <xf numFmtId="10" fontId="1" fillId="0" borderId="43" xfId="0" applyNumberFormat="1" applyFont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wrapText="1"/>
    </xf>
    <xf numFmtId="2" fontId="0" fillId="0" borderId="43" xfId="0" applyNumberForma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9" fontId="1" fillId="0" borderId="18" xfId="0" applyNumberFormat="1" applyFont="1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10" fontId="0" fillId="0" borderId="10" xfId="0" applyNumberFormat="1" applyBorder="1" applyAlignment="1">
      <alignment horizontal="center" wrapText="1"/>
    </xf>
    <xf numFmtId="10" fontId="1" fillId="0" borderId="18" xfId="0" applyNumberFormat="1" applyFont="1" applyBorder="1" applyAlignment="1">
      <alignment horizontal="center" wrapText="1"/>
    </xf>
    <xf numFmtId="10" fontId="1" fillId="0" borderId="43" xfId="0" applyNumberFormat="1" applyFont="1" applyBorder="1" applyAlignment="1">
      <alignment horizontal="center" wrapText="1"/>
    </xf>
    <xf numFmtId="9" fontId="0" fillId="0" borderId="42" xfId="0" applyNumberFormat="1" applyBorder="1" applyAlignment="1">
      <alignment horizontal="center" wrapText="1"/>
    </xf>
    <xf numFmtId="10" fontId="0" fillId="0" borderId="42" xfId="0" applyNumberFormat="1" applyBorder="1" applyAlignment="1">
      <alignment horizontal="center" wrapText="1"/>
    </xf>
    <xf numFmtId="9" fontId="1" fillId="0" borderId="43" xfId="0" applyNumberFormat="1" applyFont="1" applyBorder="1" applyAlignment="1">
      <alignment horizontal="center" wrapText="1"/>
    </xf>
    <xf numFmtId="1" fontId="0" fillId="0" borderId="2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26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wrapText="1"/>
    </xf>
    <xf numFmtId="0" fontId="0" fillId="0" borderId="10" xfId="0" applyNumberFormat="1" applyBorder="1" applyAlignment="1">
      <alignment horizontal="center" wrapText="1"/>
    </xf>
    <xf numFmtId="0" fontId="1" fillId="0" borderId="43" xfId="0" applyNumberFormat="1" applyFont="1" applyBorder="1" applyAlignment="1">
      <alignment horizontal="center" wrapText="1"/>
    </xf>
    <xf numFmtId="0" fontId="0" fillId="0" borderId="42" xfId="0" applyNumberFormat="1" applyBorder="1" applyAlignment="1">
      <alignment horizontal="center" wrapText="1"/>
    </xf>
    <xf numFmtId="0" fontId="0" fillId="0" borderId="10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</cellXfs>
  <cellStyles count="3">
    <cellStyle name="Excel Built-in Normal" xfId="1"/>
    <cellStyle name="Normal" xfId="0" builtinId="0"/>
    <cellStyle name="Normal_streamlabdata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ooper/My%20Documents/zhoop/classes/326/StreamLab/data08/StreamLabDataS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Water Chemistry"/>
      <sheetName val="Habitat Index"/>
      <sheetName val="Biotic Index"/>
      <sheetName val="Group Info"/>
    </sheetNames>
    <sheetDataSet>
      <sheetData sheetId="0"/>
      <sheetData sheetId="1"/>
      <sheetData sheetId="2"/>
      <sheetData sheetId="3">
        <row r="24">
          <cell r="L24">
            <v>5</v>
          </cell>
          <cell r="M24">
            <v>52</v>
          </cell>
        </row>
        <row r="25">
          <cell r="L25">
            <v>12</v>
          </cell>
          <cell r="M25">
            <v>74</v>
          </cell>
        </row>
        <row r="26">
          <cell r="L26">
            <v>10</v>
          </cell>
          <cell r="M26">
            <v>56</v>
          </cell>
        </row>
        <row r="27">
          <cell r="L27">
            <v>8</v>
          </cell>
          <cell r="M27">
            <v>46</v>
          </cell>
        </row>
        <row r="28">
          <cell r="L28">
            <v>10</v>
          </cell>
          <cell r="M28">
            <v>114</v>
          </cell>
        </row>
        <row r="29">
          <cell r="L29">
            <v>5</v>
          </cell>
          <cell r="M29">
            <v>14</v>
          </cell>
        </row>
        <row r="30">
          <cell r="L30">
            <v>6</v>
          </cell>
          <cell r="M30">
            <v>42</v>
          </cell>
        </row>
        <row r="31">
          <cell r="L31">
            <v>14</v>
          </cell>
          <cell r="M31">
            <v>91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25"/>
  </sheetPr>
  <dimension ref="A1:Y50"/>
  <sheetViews>
    <sheetView workbookViewId="0">
      <selection activeCell="O31" sqref="O31:O32"/>
    </sheetView>
  </sheetViews>
  <sheetFormatPr defaultColWidth="12.42578125" defaultRowHeight="12.75"/>
  <cols>
    <col min="1" max="1" width="9.42578125" style="17" customWidth="1"/>
    <col min="2" max="3" width="9.85546875" style="17" customWidth="1"/>
    <col min="4" max="4" width="12.28515625" style="17" customWidth="1"/>
    <col min="5" max="5" width="9.7109375" style="17" customWidth="1"/>
    <col min="6" max="6" width="10.7109375" style="17" customWidth="1"/>
    <col min="7" max="7" width="11.140625" style="17" customWidth="1"/>
    <col min="8" max="8" width="11.85546875" style="17" bestFit="1" customWidth="1"/>
    <col min="9" max="9" width="10.7109375" style="17" bestFit="1" customWidth="1"/>
    <col min="10" max="10" width="10.7109375" style="17" customWidth="1"/>
    <col min="11" max="11" width="12.42578125" style="17" bestFit="1" customWidth="1"/>
    <col min="12" max="15" width="10.7109375" style="118" customWidth="1"/>
    <col min="16" max="16" width="11.5703125" style="118" customWidth="1"/>
    <col min="17" max="18" width="10.7109375" style="118" customWidth="1"/>
    <col min="19" max="19" width="9" style="118" customWidth="1"/>
    <col min="20" max="20" width="11" style="109" customWidth="1"/>
    <col min="21" max="21" width="12.28515625" style="109" customWidth="1"/>
    <col min="22" max="22" width="11.7109375" style="109" customWidth="1"/>
    <col min="23" max="23" width="12.5703125" style="109" customWidth="1"/>
    <col min="24" max="24" width="8.140625" style="109" customWidth="1"/>
    <col min="25" max="25" width="12.42578125" style="109" customWidth="1"/>
    <col min="26" max="26" width="8.140625" style="17" customWidth="1"/>
    <col min="27" max="27" width="9.42578125" style="17" customWidth="1"/>
    <col min="28" max="16384" width="12.42578125" style="17"/>
  </cols>
  <sheetData>
    <row r="1" spans="1:25" ht="16.5" customHeight="1" thickBot="1">
      <c r="A1" s="35" t="s">
        <v>20</v>
      </c>
      <c r="B1" s="35" t="s">
        <v>28</v>
      </c>
      <c r="C1" s="35" t="s">
        <v>38</v>
      </c>
      <c r="D1" s="36" t="s">
        <v>33</v>
      </c>
      <c r="E1" s="37" t="s">
        <v>34</v>
      </c>
      <c r="F1" s="37" t="s">
        <v>6</v>
      </c>
      <c r="G1" s="37" t="s">
        <v>35</v>
      </c>
      <c r="H1" s="37" t="s">
        <v>46</v>
      </c>
      <c r="I1" s="37" t="s">
        <v>45</v>
      </c>
      <c r="J1" s="37" t="s">
        <v>44</v>
      </c>
      <c r="K1" s="38" t="s">
        <v>87</v>
      </c>
      <c r="L1" s="116" t="s">
        <v>42</v>
      </c>
      <c r="M1" s="119" t="s">
        <v>43</v>
      </c>
      <c r="N1" s="120" t="s">
        <v>0</v>
      </c>
      <c r="O1" s="121" t="s">
        <v>1</v>
      </c>
      <c r="P1" s="121" t="s">
        <v>39</v>
      </c>
      <c r="Q1" s="121" t="s">
        <v>40</v>
      </c>
      <c r="R1" s="122" t="s">
        <v>41</v>
      </c>
      <c r="S1" s="122" t="s">
        <v>5</v>
      </c>
      <c r="T1" s="109" t="s">
        <v>47</v>
      </c>
      <c r="U1" s="109" t="s">
        <v>48</v>
      </c>
    </row>
    <row r="2" spans="1:25" ht="12.75" customHeight="1" thickBot="1">
      <c r="A2" s="112" t="s">
        <v>46</v>
      </c>
      <c r="B2" s="110" t="s">
        <v>55</v>
      </c>
      <c r="C2" s="110">
        <v>1</v>
      </c>
      <c r="D2" s="34">
        <f ca="1">'Habitat Index Scores'!J2</f>
        <v>18</v>
      </c>
      <c r="E2" s="34">
        <f ca="1">'Biotic Index Scores'!L2</f>
        <v>12</v>
      </c>
      <c r="F2" s="33">
        <f ca="1">'Water Chemistry'!D2</f>
        <v>7.71</v>
      </c>
      <c r="G2" s="33">
        <f ca="1">'Water Chemistry'!E2</f>
        <v>12.33</v>
      </c>
      <c r="H2" s="33">
        <f ca="1">'Water Chemistry'!F2</f>
        <v>0.151</v>
      </c>
      <c r="I2" s="33">
        <f ca="1">'Water Chemistry'!G2</f>
        <v>9.7200000000000006</v>
      </c>
      <c r="J2" s="34">
        <f ca="1">'Biotic Index Raw Values'!L2</f>
        <v>6</v>
      </c>
      <c r="K2" s="187">
        <f ca="1">'Biotic Index Scores'!H2</f>
        <v>3</v>
      </c>
      <c r="L2" s="188">
        <f ca="1">'Biotic Index Scores'!J2</f>
        <v>1</v>
      </c>
      <c r="M2" s="191">
        <f ca="1">'Biotic Index Raw Values'!M2</f>
        <v>123</v>
      </c>
      <c r="N2" s="185">
        <f ca="1">'Habitat Index Scores'!D2</f>
        <v>3</v>
      </c>
      <c r="O2" s="185">
        <f ca="1">'Habitat Index Scores'!E2</f>
        <v>1</v>
      </c>
      <c r="P2" s="185">
        <f ca="1">'Habitat Index Scores'!F2</f>
        <v>5</v>
      </c>
      <c r="Q2" s="185">
        <f ca="1">'Habitat Index Scores'!G2</f>
        <v>1</v>
      </c>
      <c r="R2" s="185">
        <f ca="1">'Habitat Index Scores'!H2</f>
        <v>3</v>
      </c>
      <c r="S2" s="185">
        <f ca="1">'Habitat Index Scores'!I2</f>
        <v>5</v>
      </c>
      <c r="T2" s="135">
        <f ca="1">'Habitat Index Raw Values'!J2</f>
        <v>0</v>
      </c>
      <c r="U2" s="135">
        <f ca="1">'Habitat Index Raw Values'!K2</f>
        <v>0</v>
      </c>
    </row>
    <row r="3" spans="1:25" ht="12.75" customHeight="1" thickBot="1">
      <c r="A3" s="112" t="s">
        <v>46</v>
      </c>
      <c r="B3" s="111" t="s">
        <v>56</v>
      </c>
      <c r="C3" s="111">
        <v>2</v>
      </c>
      <c r="D3" s="34">
        <f ca="1">'Habitat Index Scores'!J3</f>
        <v>22</v>
      </c>
      <c r="E3" s="34">
        <f ca="1">'Biotic Index Scores'!L3</f>
        <v>16</v>
      </c>
      <c r="F3" s="33">
        <f ca="1">'Water Chemistry'!D3</f>
        <v>7.45</v>
      </c>
      <c r="G3" s="33">
        <f ca="1">'Water Chemistry'!E3</f>
        <v>11.75</v>
      </c>
      <c r="H3" s="33">
        <f ca="1">'Water Chemistry'!F3</f>
        <v>0.14899999999999999</v>
      </c>
      <c r="I3" s="33">
        <f ca="1">'Water Chemistry'!G3</f>
        <v>9.8699999999999992</v>
      </c>
      <c r="J3" s="34">
        <f ca="1">'Biotic Index Raw Values'!L3</f>
        <v>6</v>
      </c>
      <c r="K3" s="187">
        <f ca="1">'Biotic Index Scores'!H3</f>
        <v>5</v>
      </c>
      <c r="L3" s="188">
        <f ca="1">'Biotic Index Scores'!J3</f>
        <v>1</v>
      </c>
      <c r="M3" s="191">
        <f ca="1">'Biotic Index Raw Values'!M3</f>
        <v>32</v>
      </c>
      <c r="N3" s="185">
        <f ca="1">'Habitat Index Scores'!D3</f>
        <v>3</v>
      </c>
      <c r="O3" s="185">
        <f ca="1">'Habitat Index Scores'!E3</f>
        <v>5</v>
      </c>
      <c r="P3" s="185">
        <f ca="1">'Habitat Index Scores'!F3</f>
        <v>3</v>
      </c>
      <c r="Q3" s="185">
        <f ca="1">'Habitat Index Scores'!G3</f>
        <v>3</v>
      </c>
      <c r="R3" s="185">
        <f ca="1">'Habitat Index Scores'!H3</f>
        <v>5</v>
      </c>
      <c r="S3" s="185">
        <f ca="1">'Habitat Index Scores'!I3</f>
        <v>3</v>
      </c>
      <c r="T3" s="135">
        <f ca="1">'Habitat Index Raw Values'!J3</f>
        <v>0</v>
      </c>
      <c r="U3" s="135">
        <f ca="1">'Habitat Index Raw Values'!K3</f>
        <v>0</v>
      </c>
    </row>
    <row r="4" spans="1:25" ht="12.75" customHeight="1" thickBot="1">
      <c r="A4" s="112" t="s">
        <v>46</v>
      </c>
      <c r="B4" s="111" t="s">
        <v>57</v>
      </c>
      <c r="C4" s="111">
        <v>3</v>
      </c>
      <c r="D4" s="34">
        <f ca="1">'Habitat Index Scores'!J4</f>
        <v>16</v>
      </c>
      <c r="E4" s="34">
        <f ca="1">'Biotic Index Scores'!L4</f>
        <v>18</v>
      </c>
      <c r="F4" s="33">
        <f ca="1">'Water Chemistry'!D4</f>
        <v>7.74</v>
      </c>
      <c r="G4" s="33">
        <f ca="1">'Water Chemistry'!E4</f>
        <v>11.97</v>
      </c>
      <c r="H4" s="33">
        <f ca="1">'Water Chemistry'!F4</f>
        <v>0.151</v>
      </c>
      <c r="I4" s="33">
        <f ca="1">'Water Chemistry'!G4</f>
        <v>9.75</v>
      </c>
      <c r="J4" s="34">
        <f ca="1">'Biotic Index Raw Values'!L4</f>
        <v>6</v>
      </c>
      <c r="K4" s="187">
        <f ca="1">'Biotic Index Scores'!H4</f>
        <v>5</v>
      </c>
      <c r="L4" s="188">
        <f ca="1">'Biotic Index Scores'!J4</f>
        <v>1</v>
      </c>
      <c r="M4" s="191">
        <f ca="1">'Biotic Index Raw Values'!M4</f>
        <v>177</v>
      </c>
      <c r="N4" s="185">
        <f ca="1">'Habitat Index Scores'!D4</f>
        <v>1</v>
      </c>
      <c r="O4" s="185">
        <f ca="1">'Habitat Index Scores'!E4</f>
        <v>5</v>
      </c>
      <c r="P4" s="185">
        <f ca="1">'Habitat Index Scores'!F4</f>
        <v>3</v>
      </c>
      <c r="Q4" s="185">
        <f ca="1">'Habitat Index Scores'!G4</f>
        <v>3</v>
      </c>
      <c r="R4" s="185">
        <f ca="1">'Habitat Index Scores'!H4</f>
        <v>1</v>
      </c>
      <c r="S4" s="185">
        <f ca="1">'Habitat Index Scores'!I4</f>
        <v>3</v>
      </c>
      <c r="T4" s="135">
        <f ca="1">'Habitat Index Raw Values'!J4</f>
        <v>0</v>
      </c>
      <c r="U4" s="135">
        <f ca="1">'Habitat Index Raw Values'!K4</f>
        <v>0</v>
      </c>
    </row>
    <row r="5" spans="1:25" ht="12.75" customHeight="1" thickBot="1">
      <c r="A5" s="112" t="s">
        <v>46</v>
      </c>
      <c r="B5" s="111" t="s">
        <v>58</v>
      </c>
      <c r="C5" s="111">
        <v>4</v>
      </c>
      <c r="D5" s="34">
        <f ca="1">'Habitat Index Scores'!J5</f>
        <v>24</v>
      </c>
      <c r="E5" s="34">
        <f ca="1">'Biotic Index Scores'!L5</f>
        <v>14</v>
      </c>
      <c r="F5" s="33">
        <f ca="1">'Water Chemistry'!D5</f>
        <v>7.71</v>
      </c>
      <c r="G5" s="33">
        <f ca="1">'Water Chemistry'!E5</f>
        <v>12.18</v>
      </c>
      <c r="H5" s="33">
        <f ca="1">'Water Chemistry'!F5</f>
        <v>0.14799999999999999</v>
      </c>
      <c r="I5" s="33">
        <f ca="1">'Water Chemistry'!G5</f>
        <v>9.9499999999999993</v>
      </c>
      <c r="J5" s="34">
        <f ca="1">'Biotic Index Raw Values'!L5</f>
        <v>7</v>
      </c>
      <c r="K5" s="187">
        <f ca="1">'Biotic Index Scores'!H5</f>
        <v>3</v>
      </c>
      <c r="L5" s="188">
        <f ca="1">'Biotic Index Scores'!J5</f>
        <v>1</v>
      </c>
      <c r="M5" s="191">
        <f ca="1">'Biotic Index Raw Values'!M5</f>
        <v>260</v>
      </c>
      <c r="N5" s="185">
        <f ca="1">'Habitat Index Scores'!D5</f>
        <v>5</v>
      </c>
      <c r="O5" s="185">
        <f ca="1">'Habitat Index Scores'!E5</f>
        <v>5</v>
      </c>
      <c r="P5" s="185">
        <f ca="1">'Habitat Index Scores'!F5</f>
        <v>5</v>
      </c>
      <c r="Q5" s="185">
        <f ca="1">'Habitat Index Scores'!G5</f>
        <v>1</v>
      </c>
      <c r="R5" s="185">
        <f ca="1">'Habitat Index Scores'!H5</f>
        <v>3</v>
      </c>
      <c r="S5" s="185">
        <f ca="1">'Habitat Index Scores'!I5</f>
        <v>5</v>
      </c>
      <c r="T5" s="135">
        <f ca="1">'Habitat Index Raw Values'!J5</f>
        <v>0</v>
      </c>
      <c r="U5" s="135">
        <f ca="1">'Habitat Index Raw Values'!K5</f>
        <v>0</v>
      </c>
    </row>
    <row r="6" spans="1:25" ht="12.75" customHeight="1" thickBot="1">
      <c r="A6" s="112" t="s">
        <v>46</v>
      </c>
      <c r="B6" s="111" t="s">
        <v>22</v>
      </c>
      <c r="C6" s="111">
        <v>5</v>
      </c>
      <c r="D6" s="34">
        <f ca="1">'Habitat Index Scores'!J6</f>
        <v>22</v>
      </c>
      <c r="E6" s="34">
        <f ca="1">'Biotic Index Scores'!L6</f>
        <v>20</v>
      </c>
      <c r="F6" s="33">
        <f ca="1">'Water Chemistry'!D6</f>
        <v>7.64</v>
      </c>
      <c r="G6" s="33">
        <f ca="1">'Water Chemistry'!E6</f>
        <v>12.64</v>
      </c>
      <c r="H6" s="33">
        <f ca="1">'Water Chemistry'!F6</f>
        <v>0.13900000000000001</v>
      </c>
      <c r="I6" s="33">
        <f ca="1">'Water Chemistry'!G6</f>
        <v>8.86</v>
      </c>
      <c r="J6" s="34">
        <f ca="1">'Biotic Index Raw Values'!L6</f>
        <v>7</v>
      </c>
      <c r="K6" s="187">
        <f ca="1">'Biotic Index Scores'!H6</f>
        <v>3</v>
      </c>
      <c r="L6" s="188">
        <f ca="1">'Biotic Index Scores'!J6</f>
        <v>1</v>
      </c>
      <c r="M6" s="191">
        <f ca="1">'Biotic Index Raw Values'!M6</f>
        <v>82</v>
      </c>
      <c r="N6" s="185">
        <f ca="1">'Habitat Index Scores'!D6</f>
        <v>5</v>
      </c>
      <c r="O6" s="185">
        <f ca="1">'Habitat Index Scores'!E6</f>
        <v>2</v>
      </c>
      <c r="P6" s="185">
        <f ca="1">'Habitat Index Scores'!F6</f>
        <v>5</v>
      </c>
      <c r="Q6" s="185">
        <f ca="1">'Habitat Index Scores'!G6</f>
        <v>2</v>
      </c>
      <c r="R6" s="185">
        <f ca="1">'Habitat Index Scores'!H6</f>
        <v>3</v>
      </c>
      <c r="S6" s="185">
        <f ca="1">'Habitat Index Scores'!I6</f>
        <v>5</v>
      </c>
      <c r="T6" s="135">
        <f ca="1">'Habitat Index Raw Values'!J6</f>
        <v>0</v>
      </c>
      <c r="U6" s="135">
        <f ca="1">'Habitat Index Raw Values'!K6</f>
        <v>0</v>
      </c>
    </row>
    <row r="7" spans="1:25" ht="12.75" customHeight="1" thickBot="1">
      <c r="A7" s="112" t="s">
        <v>46</v>
      </c>
      <c r="B7" s="111" t="s">
        <v>23</v>
      </c>
      <c r="C7" s="111">
        <v>6</v>
      </c>
      <c r="D7" s="34">
        <f ca="1">'Habitat Index Scores'!J7</f>
        <v>22</v>
      </c>
      <c r="E7" s="34">
        <f ca="1">'Biotic Index Scores'!L7</f>
        <v>12</v>
      </c>
      <c r="F7" s="33">
        <f ca="1">'Water Chemistry'!D7</f>
        <v>7.61</v>
      </c>
      <c r="G7" s="33">
        <f ca="1">'Water Chemistry'!E7</f>
        <v>12.37</v>
      </c>
      <c r="H7" s="33">
        <f ca="1">'Water Chemistry'!F7</f>
        <v>0.13900000000000001</v>
      </c>
      <c r="I7" s="33">
        <f ca="1">'Water Chemistry'!G7</f>
        <v>8.89</v>
      </c>
      <c r="J7" s="34">
        <f ca="1">'Biotic Index Raw Values'!L7</f>
        <v>5</v>
      </c>
      <c r="K7" s="187">
        <f ca="1">'Biotic Index Scores'!H7</f>
        <v>5</v>
      </c>
      <c r="L7" s="188">
        <f ca="1">'Biotic Index Scores'!J7</f>
        <v>1</v>
      </c>
      <c r="M7" s="191">
        <f ca="1">'Biotic Index Raw Values'!M7</f>
        <v>39</v>
      </c>
      <c r="N7" s="185">
        <f ca="1">'Habitat Index Scores'!D7</f>
        <v>5</v>
      </c>
      <c r="O7" s="185">
        <f ca="1">'Habitat Index Scores'!E7</f>
        <v>1</v>
      </c>
      <c r="P7" s="185">
        <f ca="1">'Habitat Index Scores'!F7</f>
        <v>5</v>
      </c>
      <c r="Q7" s="185">
        <f ca="1">'Habitat Index Scores'!G7</f>
        <v>5</v>
      </c>
      <c r="R7" s="185">
        <f ca="1">'Habitat Index Scores'!H7</f>
        <v>3</v>
      </c>
      <c r="S7" s="185">
        <f ca="1">'Habitat Index Scores'!I7</f>
        <v>3</v>
      </c>
      <c r="T7" s="135">
        <f ca="1">'Habitat Index Raw Values'!J7</f>
        <v>0</v>
      </c>
      <c r="U7" s="135">
        <f ca="1">'Habitat Index Raw Values'!K7</f>
        <v>0</v>
      </c>
    </row>
    <row r="8" spans="1:25" ht="12.75" customHeight="1" thickBot="1">
      <c r="A8" s="112" t="s">
        <v>46</v>
      </c>
      <c r="B8" s="111" t="s">
        <v>24</v>
      </c>
      <c r="C8" s="111">
        <v>7</v>
      </c>
      <c r="D8" s="34">
        <f ca="1">'Habitat Index Scores'!J8</f>
        <v>20</v>
      </c>
      <c r="E8" s="34">
        <f ca="1">'Biotic Index Scores'!L8</f>
        <v>10</v>
      </c>
      <c r="F8" s="33">
        <f ca="1">'Water Chemistry'!D8</f>
        <v>7.67</v>
      </c>
      <c r="G8" s="33">
        <f ca="1">'Water Chemistry'!E8</f>
        <v>12.02</v>
      </c>
      <c r="H8" s="33">
        <f ca="1">'Water Chemistry'!F8</f>
        <v>0.14000000000000001</v>
      </c>
      <c r="I8" s="33">
        <f ca="1">'Water Chemistry'!G8</f>
        <v>9.1</v>
      </c>
      <c r="J8" s="34">
        <f ca="1">'Biotic Index Raw Values'!L8</f>
        <v>6</v>
      </c>
      <c r="K8" s="187">
        <f ca="1">'Biotic Index Scores'!H8</f>
        <v>1</v>
      </c>
      <c r="L8" s="188">
        <f ca="1">'Biotic Index Scores'!J8</f>
        <v>1</v>
      </c>
      <c r="M8" s="191">
        <f ca="1">'Biotic Index Raw Values'!M8</f>
        <v>60</v>
      </c>
      <c r="N8" s="185">
        <f ca="1">'Habitat Index Scores'!D8</f>
        <v>3</v>
      </c>
      <c r="O8" s="185">
        <f ca="1">'Habitat Index Scores'!E8</f>
        <v>3</v>
      </c>
      <c r="P8" s="185">
        <f ca="1">'Habitat Index Scores'!F8</f>
        <v>3</v>
      </c>
      <c r="Q8" s="185">
        <f ca="1">'Habitat Index Scores'!G8</f>
        <v>3</v>
      </c>
      <c r="R8" s="185">
        <f ca="1">'Habitat Index Scores'!H8</f>
        <v>3</v>
      </c>
      <c r="S8" s="185">
        <f ca="1">'Habitat Index Scores'!I8</f>
        <v>5</v>
      </c>
      <c r="T8" s="135">
        <f ca="1">'Habitat Index Raw Values'!J8</f>
        <v>0</v>
      </c>
      <c r="U8" s="135">
        <f ca="1">'Habitat Index Raw Values'!K8</f>
        <v>0</v>
      </c>
    </row>
    <row r="9" spans="1:25" s="108" customFormat="1" ht="12.75" customHeight="1" thickBot="1">
      <c r="A9" s="112" t="s">
        <v>46</v>
      </c>
      <c r="B9" s="67" t="s">
        <v>25</v>
      </c>
      <c r="C9" s="67">
        <v>8</v>
      </c>
      <c r="D9" s="34">
        <f ca="1">'Habitat Index Scores'!J9</f>
        <v>22</v>
      </c>
      <c r="E9" s="34">
        <f ca="1">'Biotic Index Scores'!L9</f>
        <v>14</v>
      </c>
      <c r="F9" s="33">
        <f ca="1">'Water Chemistry'!D9</f>
        <v>7.78</v>
      </c>
      <c r="G9" s="33">
        <f ca="1">'Water Chemistry'!E9</f>
        <v>12.89</v>
      </c>
      <c r="H9" s="33">
        <f ca="1">'Water Chemistry'!F9</f>
        <v>0.13700000000000001</v>
      </c>
      <c r="I9" s="33">
        <f ca="1">'Water Chemistry'!G9</f>
        <v>9.1999999999999993</v>
      </c>
      <c r="J9" s="34">
        <f ca="1">'Biotic Index Raw Values'!L9</f>
        <v>4</v>
      </c>
      <c r="K9" s="187">
        <f ca="1">'Biotic Index Scores'!H9</f>
        <v>5</v>
      </c>
      <c r="L9" s="188">
        <f ca="1">'Biotic Index Scores'!J9</f>
        <v>1</v>
      </c>
      <c r="M9" s="191">
        <f ca="1">'Biotic Index Raw Values'!M9</f>
        <v>48</v>
      </c>
      <c r="N9" s="185">
        <f ca="1">'Habitat Index Scores'!D9</f>
        <v>5</v>
      </c>
      <c r="O9" s="185">
        <f ca="1">'Habitat Index Scores'!E9</f>
        <v>1</v>
      </c>
      <c r="P9" s="185">
        <f ca="1">'Habitat Index Scores'!F9</f>
        <v>5</v>
      </c>
      <c r="Q9" s="185">
        <f ca="1">'Habitat Index Scores'!G9</f>
        <v>3</v>
      </c>
      <c r="R9" s="185">
        <f ca="1">'Habitat Index Scores'!H9</f>
        <v>3</v>
      </c>
      <c r="S9" s="185">
        <f ca="1">'Habitat Index Scores'!I9</f>
        <v>5</v>
      </c>
      <c r="T9" s="135">
        <f ca="1">'Habitat Index Raw Values'!J9</f>
        <v>0</v>
      </c>
      <c r="U9" s="135">
        <f ca="1">'Habitat Index Raw Values'!K9</f>
        <v>0</v>
      </c>
      <c r="V9" s="109"/>
      <c r="W9" s="109"/>
      <c r="X9" s="109"/>
      <c r="Y9" s="109"/>
    </row>
    <row r="10" spans="1:25" ht="13.5" thickBot="1">
      <c r="A10" s="112" t="s">
        <v>31</v>
      </c>
      <c r="B10" s="110" t="s">
        <v>55</v>
      </c>
      <c r="C10" s="110">
        <v>1</v>
      </c>
      <c r="D10" s="34">
        <f ca="1">'Habitat Index Scores'!J13</f>
        <v>18</v>
      </c>
      <c r="E10" s="34">
        <f ca="1">'Biotic Index Scores'!L13</f>
        <v>8</v>
      </c>
      <c r="F10" s="33">
        <f ca="1">'Water Chemistry'!D13</f>
        <v>7.99</v>
      </c>
      <c r="G10" s="33">
        <f ca="1">'Water Chemistry'!E13</f>
        <v>11.29</v>
      </c>
      <c r="H10" s="33">
        <f ca="1">'Water Chemistry'!F13</f>
        <v>0.13200000000000001</v>
      </c>
      <c r="I10" s="33">
        <f ca="1">'Water Chemistry'!G13</f>
        <v>9.39</v>
      </c>
      <c r="J10" s="34">
        <f ca="1">'Biotic Index Raw Values'!L13</f>
        <v>4</v>
      </c>
      <c r="K10" s="189">
        <f ca="1">'Biotic Index Scores'!H13</f>
        <v>1</v>
      </c>
      <c r="L10" s="190">
        <f ca="1">'Biotic Index Scores'!J13</f>
        <v>1</v>
      </c>
      <c r="M10" s="191">
        <f ca="1">'Biotic Index Raw Values'!M13</f>
        <v>58</v>
      </c>
      <c r="N10" s="186">
        <f ca="1">'Habitat Index Scores'!D13</f>
        <v>1</v>
      </c>
      <c r="O10" s="186">
        <f ca="1">'Habitat Index Scores'!E13</f>
        <v>1</v>
      </c>
      <c r="P10" s="186">
        <f ca="1">'Habitat Index Scores'!F13</f>
        <v>3</v>
      </c>
      <c r="Q10" s="186">
        <f ca="1">'Habitat Index Scores'!G13</f>
        <v>3</v>
      </c>
      <c r="R10" s="186">
        <f ca="1">'Habitat Index Scores'!H13</f>
        <v>5</v>
      </c>
      <c r="S10" s="186">
        <f ca="1">'Habitat Index Scores'!I13</f>
        <v>5</v>
      </c>
      <c r="T10" s="135">
        <f ca="1">'Habitat Index Raw Values'!J13</f>
        <v>0</v>
      </c>
      <c r="U10" s="135">
        <f ca="1">'Habitat Index Raw Values'!K13</f>
        <v>0</v>
      </c>
    </row>
    <row r="11" spans="1:25" ht="13.5" thickBot="1">
      <c r="A11" s="112" t="s">
        <v>31</v>
      </c>
      <c r="B11" s="111" t="s">
        <v>56</v>
      </c>
      <c r="C11" s="111">
        <v>2</v>
      </c>
      <c r="D11" s="34">
        <f ca="1">'Habitat Index Scores'!J14</f>
        <v>24</v>
      </c>
      <c r="E11" s="34">
        <f ca="1">'Biotic Index Scores'!L14</f>
        <v>12</v>
      </c>
      <c r="F11" s="33">
        <f ca="1">'Water Chemistry'!D14</f>
        <v>7.97</v>
      </c>
      <c r="G11" s="33">
        <f ca="1">'Water Chemistry'!E14</f>
        <v>10.73</v>
      </c>
      <c r="H11" s="33">
        <f ca="1">'Water Chemistry'!F14</f>
        <v>0.13200000000000001</v>
      </c>
      <c r="I11" s="33">
        <f ca="1">'Water Chemistry'!G14</f>
        <v>9.41</v>
      </c>
      <c r="J11" s="34">
        <f ca="1">'Biotic Index Raw Values'!L14</f>
        <v>3</v>
      </c>
      <c r="K11" s="189">
        <f ca="1">'Biotic Index Scores'!H14</f>
        <v>5</v>
      </c>
      <c r="L11" s="190">
        <f ca="1">'Biotic Index Scores'!J14</f>
        <v>1</v>
      </c>
      <c r="M11" s="191">
        <f ca="1">'Biotic Index Raw Values'!M14</f>
        <v>42</v>
      </c>
      <c r="N11" s="186">
        <f ca="1">'Habitat Index Scores'!D14</f>
        <v>5</v>
      </c>
      <c r="O11" s="186">
        <f ca="1">'Habitat Index Scores'!E14</f>
        <v>3</v>
      </c>
      <c r="P11" s="186">
        <f ca="1">'Habitat Index Scores'!F14</f>
        <v>5</v>
      </c>
      <c r="Q11" s="186">
        <f ca="1">'Habitat Index Scores'!G14</f>
        <v>3</v>
      </c>
      <c r="R11" s="186">
        <f ca="1">'Habitat Index Scores'!H14</f>
        <v>5</v>
      </c>
      <c r="S11" s="186">
        <f ca="1">'Habitat Index Scores'!I14</f>
        <v>3</v>
      </c>
      <c r="T11" s="135">
        <f ca="1">'Habitat Index Raw Values'!J14</f>
        <v>0</v>
      </c>
      <c r="U11" s="135">
        <f ca="1">'Habitat Index Raw Values'!K14</f>
        <v>0</v>
      </c>
    </row>
    <row r="12" spans="1:25" ht="13.5" thickBot="1">
      <c r="A12" s="112" t="s">
        <v>31</v>
      </c>
      <c r="B12" s="111" t="s">
        <v>57</v>
      </c>
      <c r="C12" s="111">
        <v>3</v>
      </c>
      <c r="D12" s="34">
        <f ca="1">'Habitat Index Scores'!J15</f>
        <v>24</v>
      </c>
      <c r="E12" s="34">
        <f ca="1">'Biotic Index Scores'!L15</f>
        <v>14</v>
      </c>
      <c r="F12" s="33">
        <f ca="1">'Water Chemistry'!D15</f>
        <v>8</v>
      </c>
      <c r="G12" s="33">
        <f ca="1">'Water Chemistry'!E15</f>
        <v>10.91</v>
      </c>
      <c r="H12" s="33">
        <f ca="1">'Water Chemistry'!F15</f>
        <v>0.13200000000000001</v>
      </c>
      <c r="I12" s="33">
        <f ca="1">'Water Chemistry'!G15</f>
        <v>9.41</v>
      </c>
      <c r="J12" s="34">
        <f ca="1">'Biotic Index Raw Values'!L15</f>
        <v>5</v>
      </c>
      <c r="K12" s="189">
        <f ca="1">'Biotic Index Scores'!H15</f>
        <v>5</v>
      </c>
      <c r="L12" s="190">
        <f ca="1">'Biotic Index Scores'!J15</f>
        <v>1</v>
      </c>
      <c r="M12" s="191">
        <f ca="1">'Biotic Index Raw Values'!M15</f>
        <v>88</v>
      </c>
      <c r="N12" s="186">
        <f ca="1">'Habitat Index Scores'!D15</f>
        <v>5</v>
      </c>
      <c r="O12" s="186">
        <f ca="1">'Habitat Index Scores'!E15</f>
        <v>3</v>
      </c>
      <c r="P12" s="186">
        <f ca="1">'Habitat Index Scores'!F15</f>
        <v>5</v>
      </c>
      <c r="Q12" s="186">
        <f ca="1">'Habitat Index Scores'!G15</f>
        <v>3</v>
      </c>
      <c r="R12" s="186">
        <f ca="1">'Habitat Index Scores'!H15</f>
        <v>3</v>
      </c>
      <c r="S12" s="186">
        <f ca="1">'Habitat Index Scores'!I15</f>
        <v>5</v>
      </c>
      <c r="T12" s="135">
        <f ca="1">'Habitat Index Raw Values'!J15</f>
        <v>0</v>
      </c>
      <c r="U12" s="135">
        <f ca="1">'Habitat Index Raw Values'!K15</f>
        <v>0</v>
      </c>
    </row>
    <row r="13" spans="1:25" ht="13.5" thickBot="1">
      <c r="A13" s="112" t="s">
        <v>31</v>
      </c>
      <c r="B13" s="111" t="s">
        <v>58</v>
      </c>
      <c r="C13" s="111">
        <v>4</v>
      </c>
      <c r="D13" s="34">
        <f ca="1">'Habitat Index Scores'!J16</f>
        <v>20</v>
      </c>
      <c r="E13" s="34">
        <f ca="1">'Biotic Index Scores'!L16</f>
        <v>18</v>
      </c>
      <c r="F13" s="33">
        <f ca="1">'Water Chemistry'!D16</f>
        <v>7.88</v>
      </c>
      <c r="G13" s="33">
        <f ca="1">'Water Chemistry'!E16</f>
        <v>12.3</v>
      </c>
      <c r="H13" s="33">
        <f ca="1">'Water Chemistry'!F16</f>
        <v>0.13400000000000001</v>
      </c>
      <c r="I13" s="33">
        <f ca="1">'Water Chemistry'!G16</f>
        <v>9.26</v>
      </c>
      <c r="J13" s="34">
        <f ca="1">'Biotic Index Raw Values'!L16</f>
        <v>6</v>
      </c>
      <c r="K13" s="189">
        <f ca="1">'Biotic Index Scores'!H16</f>
        <v>5</v>
      </c>
      <c r="L13" s="190">
        <f ca="1">'Biotic Index Scores'!J16</f>
        <v>1</v>
      </c>
      <c r="M13" s="191">
        <f ca="1">'Biotic Index Raw Values'!M16</f>
        <v>153</v>
      </c>
      <c r="N13" s="186">
        <f ca="1">'Habitat Index Scores'!D16</f>
        <v>3</v>
      </c>
      <c r="O13" s="186">
        <f ca="1">'Habitat Index Scores'!E16</f>
        <v>3</v>
      </c>
      <c r="P13" s="186">
        <f ca="1">'Habitat Index Scores'!F16</f>
        <v>5</v>
      </c>
      <c r="Q13" s="186">
        <f ca="1">'Habitat Index Scores'!G16</f>
        <v>1</v>
      </c>
      <c r="R13" s="186">
        <f ca="1">'Habitat Index Scores'!H16</f>
        <v>3</v>
      </c>
      <c r="S13" s="186">
        <f ca="1">'Habitat Index Scores'!I16</f>
        <v>5</v>
      </c>
      <c r="T13" s="135">
        <f ca="1">'Habitat Index Raw Values'!J16</f>
        <v>0</v>
      </c>
      <c r="U13" s="135">
        <f ca="1">'Habitat Index Raw Values'!K16</f>
        <v>0</v>
      </c>
    </row>
    <row r="14" spans="1:25" s="108" customFormat="1" ht="13.5" thickBot="1">
      <c r="A14" s="112" t="s">
        <v>31</v>
      </c>
      <c r="B14" s="111" t="s">
        <v>22</v>
      </c>
      <c r="C14" s="111">
        <v>5</v>
      </c>
      <c r="D14" s="34">
        <f ca="1">'Habitat Index Scores'!J17</f>
        <v>20</v>
      </c>
      <c r="E14" s="34">
        <f ca="1">'Biotic Index Scores'!L17</f>
        <v>12</v>
      </c>
      <c r="F14" s="33">
        <f ca="1">'Water Chemistry'!D17</f>
        <v>7.77</v>
      </c>
      <c r="G14" s="33">
        <f ca="1">'Water Chemistry'!E17</f>
        <v>11.95</v>
      </c>
      <c r="H14" s="33">
        <f ca="1">'Water Chemistry'!F17</f>
        <v>0.14399999999999999</v>
      </c>
      <c r="I14" s="33">
        <f ca="1">'Water Chemistry'!G17</f>
        <v>9.3000000000000007</v>
      </c>
      <c r="J14" s="34">
        <f ca="1">'Biotic Index Raw Values'!L17</f>
        <v>4</v>
      </c>
      <c r="K14" s="189">
        <f ca="1">'Biotic Index Scores'!H17</f>
        <v>5</v>
      </c>
      <c r="L14" s="190">
        <f ca="1">'Biotic Index Scores'!J17</f>
        <v>1</v>
      </c>
      <c r="M14" s="191">
        <f ca="1">'Biotic Index Raw Values'!M17</f>
        <v>30</v>
      </c>
      <c r="N14" s="186">
        <f ca="1">'Habitat Index Scores'!D17</f>
        <v>3</v>
      </c>
      <c r="O14" s="186">
        <f ca="1">'Habitat Index Scores'!E17</f>
        <v>5</v>
      </c>
      <c r="P14" s="186">
        <f ca="1">'Habitat Index Scores'!F17</f>
        <v>5</v>
      </c>
      <c r="Q14" s="186">
        <f ca="1">'Habitat Index Scores'!G17</f>
        <v>1</v>
      </c>
      <c r="R14" s="186">
        <f ca="1">'Habitat Index Scores'!H17</f>
        <v>1</v>
      </c>
      <c r="S14" s="186">
        <f ca="1">'Habitat Index Scores'!I17</f>
        <v>5</v>
      </c>
      <c r="T14" s="135">
        <f ca="1">'Habitat Index Raw Values'!J17</f>
        <v>0</v>
      </c>
      <c r="U14" s="135">
        <f ca="1">'Habitat Index Raw Values'!K17</f>
        <v>0</v>
      </c>
      <c r="V14" s="109"/>
      <c r="W14" s="109"/>
      <c r="X14" s="109"/>
      <c r="Y14" s="109"/>
    </row>
    <row r="15" spans="1:25" s="109" customFormat="1" ht="13.5" thickBot="1">
      <c r="A15" s="112" t="s">
        <v>31</v>
      </c>
      <c r="B15" s="111" t="s">
        <v>23</v>
      </c>
      <c r="C15" s="111">
        <v>6</v>
      </c>
      <c r="D15" s="34">
        <f ca="1">'Habitat Index Scores'!J18</f>
        <v>20</v>
      </c>
      <c r="E15" s="34">
        <f ca="1">'Biotic Index Scores'!L18</f>
        <v>18</v>
      </c>
      <c r="F15" s="33">
        <f ca="1">'Water Chemistry'!D18</f>
        <v>7.75</v>
      </c>
      <c r="G15" s="33">
        <f ca="1">'Water Chemistry'!E18</f>
        <v>12.01</v>
      </c>
      <c r="H15" s="33">
        <f ca="1">'Water Chemistry'!F18</f>
        <v>0.14399999999999999</v>
      </c>
      <c r="I15" s="33">
        <f ca="1">'Water Chemistry'!G18</f>
        <v>9.31</v>
      </c>
      <c r="J15" s="34">
        <f ca="1">'Biotic Index Raw Values'!L18</f>
        <v>5</v>
      </c>
      <c r="K15" s="189">
        <f ca="1">'Biotic Index Scores'!H18</f>
        <v>5</v>
      </c>
      <c r="L15" s="190">
        <f ca="1">'Biotic Index Scores'!J18</f>
        <v>3</v>
      </c>
      <c r="M15" s="191">
        <f ca="1">'Biotic Index Raw Values'!M18</f>
        <v>18</v>
      </c>
      <c r="N15" s="186">
        <f ca="1">'Habitat Index Scores'!D18</f>
        <v>3</v>
      </c>
      <c r="O15" s="186">
        <f ca="1">'Habitat Index Scores'!E18</f>
        <v>5</v>
      </c>
      <c r="P15" s="186">
        <f ca="1">'Habitat Index Scores'!F18</f>
        <v>5</v>
      </c>
      <c r="Q15" s="186">
        <f ca="1">'Habitat Index Scores'!G18</f>
        <v>1</v>
      </c>
      <c r="R15" s="186">
        <f ca="1">'Habitat Index Scores'!H18</f>
        <v>1</v>
      </c>
      <c r="S15" s="186">
        <f ca="1">'Habitat Index Scores'!I18</f>
        <v>5</v>
      </c>
      <c r="T15" s="135">
        <f ca="1">'Habitat Index Raw Values'!J18</f>
        <v>0</v>
      </c>
      <c r="U15" s="135">
        <f ca="1">'Habitat Index Raw Values'!K18</f>
        <v>0</v>
      </c>
    </row>
    <row r="16" spans="1:25" s="109" customFormat="1" ht="13.5" thickBot="1">
      <c r="A16" s="112" t="s">
        <v>31</v>
      </c>
      <c r="B16" s="111" t="s">
        <v>24</v>
      </c>
      <c r="C16" s="111">
        <v>7</v>
      </c>
      <c r="D16" s="34">
        <f ca="1">'Habitat Index Scores'!J19</f>
        <v>22</v>
      </c>
      <c r="E16" s="34">
        <f ca="1">'Biotic Index Scores'!L19</f>
        <v>14</v>
      </c>
      <c r="F16" s="33">
        <f ca="1">'Water Chemistry'!D19</f>
        <v>7.79</v>
      </c>
      <c r="G16" s="33">
        <f ca="1">'Water Chemistry'!E19</f>
        <v>11.77</v>
      </c>
      <c r="H16" s="33">
        <f ca="1">'Water Chemistry'!F19</f>
        <v>1.42</v>
      </c>
      <c r="I16" s="33">
        <f ca="1">'Water Chemistry'!G19</f>
        <v>9.4600000000000009</v>
      </c>
      <c r="J16" s="34">
        <f ca="1">'Biotic Index Raw Values'!L19</f>
        <v>4</v>
      </c>
      <c r="K16" s="189">
        <f ca="1">'Biotic Index Scores'!H19</f>
        <v>5</v>
      </c>
      <c r="L16" s="190">
        <f ca="1">'Biotic Index Scores'!J19</f>
        <v>1</v>
      </c>
      <c r="M16" s="191">
        <f ca="1">'Biotic Index Raw Values'!M19</f>
        <v>52</v>
      </c>
      <c r="N16" s="186">
        <f ca="1">'Habitat Index Scores'!D19</f>
        <v>1</v>
      </c>
      <c r="O16" s="186">
        <f ca="1">'Habitat Index Scores'!E19</f>
        <v>5</v>
      </c>
      <c r="P16" s="186">
        <f ca="1">'Habitat Index Scores'!F19</f>
        <v>5</v>
      </c>
      <c r="Q16" s="186">
        <f ca="1">'Habitat Index Scores'!G19</f>
        <v>3</v>
      </c>
      <c r="R16" s="186">
        <f ca="1">'Habitat Index Scores'!H19</f>
        <v>3</v>
      </c>
      <c r="S16" s="186">
        <f ca="1">'Habitat Index Scores'!I19</f>
        <v>5</v>
      </c>
      <c r="T16" s="135">
        <f ca="1">'Habitat Index Raw Values'!J19</f>
        <v>0</v>
      </c>
      <c r="U16" s="135">
        <f ca="1">'Habitat Index Raw Values'!K19</f>
        <v>0</v>
      </c>
    </row>
    <row r="17" spans="1:25" s="109" customFormat="1" ht="13.5" thickBot="1">
      <c r="A17" s="112" t="s">
        <v>31</v>
      </c>
      <c r="B17" s="67" t="s">
        <v>25</v>
      </c>
      <c r="C17" s="67">
        <v>8</v>
      </c>
      <c r="D17" s="34">
        <f ca="1">'Habitat Index Scores'!J20</f>
        <v>18</v>
      </c>
      <c r="E17" s="34">
        <f ca="1">'Biotic Index Scores'!L20</f>
        <v>16</v>
      </c>
      <c r="F17" s="33">
        <f ca="1">'Water Chemistry'!D20</f>
        <v>7.77</v>
      </c>
      <c r="G17" s="33">
        <f ca="1">'Water Chemistry'!E20</f>
        <v>11.9</v>
      </c>
      <c r="H17" s="33">
        <f ca="1">'Water Chemistry'!F20</f>
        <v>0.14399999999999999</v>
      </c>
      <c r="I17" s="33">
        <f ca="1">'Water Chemistry'!G20</f>
        <v>9.31</v>
      </c>
      <c r="J17" s="34">
        <f ca="1">'Biotic Index Raw Values'!L20</f>
        <v>5</v>
      </c>
      <c r="K17" s="189">
        <f ca="1">'Biotic Index Scores'!H20</f>
        <v>5</v>
      </c>
      <c r="L17" s="190">
        <f ca="1">'Biotic Index Scores'!J20</f>
        <v>1</v>
      </c>
      <c r="M17" s="191">
        <f ca="1">'Biotic Index Raw Values'!M20</f>
        <v>25</v>
      </c>
      <c r="N17" s="186">
        <f ca="1">'Habitat Index Scores'!D20</f>
        <v>1</v>
      </c>
      <c r="O17" s="186">
        <f ca="1">'Habitat Index Scores'!E20</f>
        <v>1</v>
      </c>
      <c r="P17" s="186">
        <f ca="1">'Habitat Index Scores'!F20</f>
        <v>5</v>
      </c>
      <c r="Q17" s="186">
        <f ca="1">'Habitat Index Scores'!G20</f>
        <v>3</v>
      </c>
      <c r="R17" s="186">
        <f ca="1">'Habitat Index Scores'!H20</f>
        <v>3</v>
      </c>
      <c r="S17" s="186">
        <f ca="1">'Habitat Index Scores'!I20</f>
        <v>5</v>
      </c>
      <c r="T17" s="135">
        <f ca="1">'Habitat Index Raw Values'!J20</f>
        <v>0</v>
      </c>
      <c r="U17" s="135">
        <f ca="1">'Habitat Index Raw Values'!K20</f>
        <v>0</v>
      </c>
    </row>
    <row r="18" spans="1:25" ht="13.5" thickBot="1">
      <c r="A18" s="112" t="s">
        <v>32</v>
      </c>
      <c r="B18" s="110" t="s">
        <v>55</v>
      </c>
      <c r="C18" s="110">
        <v>1</v>
      </c>
      <c r="D18" s="34">
        <f ca="1">'Habitat Index Scores'!J24</f>
        <v>20</v>
      </c>
      <c r="E18" s="34">
        <f ca="1">'Biotic Index Scores'!L24</f>
        <v>22</v>
      </c>
      <c r="F18" s="33">
        <f ca="1">'Water Chemistry'!D24</f>
        <v>7.09</v>
      </c>
      <c r="G18" s="33">
        <f ca="1">'Water Chemistry'!E24</f>
        <v>12.29</v>
      </c>
      <c r="H18" s="33">
        <f ca="1">'Water Chemistry'!F24</f>
        <v>7.3999999999999996E-2</v>
      </c>
      <c r="I18" s="33">
        <f ca="1">'Water Chemistry'!G24</f>
        <v>6.43</v>
      </c>
      <c r="J18" s="34">
        <f>'[1]Biotic Index'!L24</f>
        <v>5</v>
      </c>
      <c r="K18" s="34">
        <f ca="1">'Biotic Index Scores'!H24</f>
        <v>5</v>
      </c>
      <c r="L18" s="191">
        <f ca="1">'Biotic Index Scores'!J24</f>
        <v>5</v>
      </c>
      <c r="M18" s="193">
        <f>'[1]Biotic Index'!M24</f>
        <v>52</v>
      </c>
      <c r="N18" s="192">
        <f ca="1">'Habitat Index Scores'!D24</f>
        <v>3</v>
      </c>
      <c r="O18" s="192">
        <f ca="1">'Habitat Index Scores'!E24</f>
        <v>1</v>
      </c>
      <c r="P18" s="192">
        <f ca="1">'Habitat Index Scores'!F24</f>
        <v>5</v>
      </c>
      <c r="Q18" s="192">
        <f ca="1">'Habitat Index Scores'!G24</f>
        <v>3</v>
      </c>
      <c r="R18" s="192">
        <f ca="1">'Habitat Index Scores'!H24</f>
        <v>5</v>
      </c>
      <c r="S18" s="192">
        <f ca="1">'Habitat Index Scores'!I24</f>
        <v>3</v>
      </c>
      <c r="T18" s="136">
        <f ca="1">'Habitat Index Raw Values'!J24</f>
        <v>0</v>
      </c>
      <c r="U18" s="136">
        <f ca="1">'Habitat Index Raw Values'!K24</f>
        <v>0</v>
      </c>
    </row>
    <row r="19" spans="1:25" ht="13.5" thickBot="1">
      <c r="A19" s="112" t="s">
        <v>32</v>
      </c>
      <c r="B19" s="111" t="s">
        <v>56</v>
      </c>
      <c r="C19" s="111">
        <v>2</v>
      </c>
      <c r="D19" s="34">
        <f ca="1">'Habitat Index Scores'!J25</f>
        <v>20</v>
      </c>
      <c r="E19" s="34">
        <f ca="1">'Biotic Index Scores'!L25</f>
        <v>34</v>
      </c>
      <c r="F19" s="33">
        <f ca="1">'Water Chemistry'!D25</f>
        <v>7.15</v>
      </c>
      <c r="G19" s="33">
        <f ca="1">'Water Chemistry'!E25</f>
        <v>12.1</v>
      </c>
      <c r="H19" s="33">
        <f ca="1">'Water Chemistry'!F25</f>
        <v>7.3999999999999996E-2</v>
      </c>
      <c r="I19" s="33">
        <f ca="1">'Water Chemistry'!G25</f>
        <v>6.43</v>
      </c>
      <c r="J19" s="183">
        <f>'[1]Biotic Index'!L25</f>
        <v>12</v>
      </c>
      <c r="K19" s="34">
        <f ca="1">'Biotic Index Scores'!H25</f>
        <v>5</v>
      </c>
      <c r="L19" s="191">
        <f ca="1">'Biotic Index Scores'!J25</f>
        <v>5</v>
      </c>
      <c r="M19" s="193">
        <f>'[1]Biotic Index'!M25</f>
        <v>74</v>
      </c>
      <c r="N19" s="192">
        <f ca="1">'Habitat Index Scores'!D25</f>
        <v>3</v>
      </c>
      <c r="O19" s="192">
        <f ca="1">'Habitat Index Scores'!E25</f>
        <v>1</v>
      </c>
      <c r="P19" s="192">
        <f ca="1">'Habitat Index Scores'!F25</f>
        <v>5</v>
      </c>
      <c r="Q19" s="192">
        <f ca="1">'Habitat Index Scores'!G25</f>
        <v>3</v>
      </c>
      <c r="R19" s="192">
        <f ca="1">'Habitat Index Scores'!H25</f>
        <v>3</v>
      </c>
      <c r="S19" s="192">
        <f ca="1">'Habitat Index Scores'!I25</f>
        <v>5</v>
      </c>
      <c r="T19" s="136">
        <f ca="1">'Habitat Index Raw Values'!J25</f>
        <v>0</v>
      </c>
      <c r="U19" s="136">
        <f ca="1">'Habitat Index Raw Values'!K25</f>
        <v>0</v>
      </c>
    </row>
    <row r="20" spans="1:25" ht="13.5" thickBot="1">
      <c r="A20" s="112" t="s">
        <v>32</v>
      </c>
      <c r="B20" s="111" t="s">
        <v>57</v>
      </c>
      <c r="C20" s="111">
        <v>3</v>
      </c>
      <c r="D20" s="34">
        <f ca="1">'Habitat Index Scores'!J26</f>
        <v>20</v>
      </c>
      <c r="E20" s="34">
        <f ca="1">'Biotic Index Scores'!L26</f>
        <v>34</v>
      </c>
      <c r="F20" s="33">
        <f ca="1">'Water Chemistry'!D26</f>
        <v>7.68</v>
      </c>
      <c r="G20" s="33">
        <f ca="1">'Water Chemistry'!E26</f>
        <v>11.87</v>
      </c>
      <c r="H20" s="33">
        <f ca="1">'Water Chemistry'!F26</f>
        <v>7.4999999999999997E-2</v>
      </c>
      <c r="I20" s="33">
        <f ca="1">'Water Chemistry'!G26</f>
        <v>6.32</v>
      </c>
      <c r="J20" s="183">
        <f>'[1]Biotic Index'!L26</f>
        <v>10</v>
      </c>
      <c r="K20" s="34">
        <f ca="1">'Biotic Index Scores'!H26</f>
        <v>5</v>
      </c>
      <c r="L20" s="191">
        <f ca="1">'Biotic Index Scores'!J26</f>
        <v>5</v>
      </c>
      <c r="M20" s="193">
        <f>'[1]Biotic Index'!M26</f>
        <v>56</v>
      </c>
      <c r="N20" s="192">
        <f ca="1">'Habitat Index Scores'!D26</f>
        <v>3</v>
      </c>
      <c r="O20" s="192">
        <f ca="1">'Habitat Index Scores'!E26</f>
        <v>1</v>
      </c>
      <c r="P20" s="192">
        <f ca="1">'Habitat Index Scores'!F26</f>
        <v>5</v>
      </c>
      <c r="Q20" s="192">
        <f ca="1">'Habitat Index Scores'!G26</f>
        <v>3</v>
      </c>
      <c r="R20" s="192">
        <f ca="1">'Habitat Index Scores'!H26</f>
        <v>3</v>
      </c>
      <c r="S20" s="192">
        <f ca="1">'Habitat Index Scores'!I26</f>
        <v>5</v>
      </c>
      <c r="T20" s="136">
        <f ca="1">'Habitat Index Raw Values'!J26</f>
        <v>0</v>
      </c>
      <c r="U20" s="136">
        <f ca="1">'Habitat Index Raw Values'!K26</f>
        <v>0</v>
      </c>
    </row>
    <row r="21" spans="1:25" ht="13.5" thickBot="1">
      <c r="A21" s="112" t="s">
        <v>32</v>
      </c>
      <c r="B21" s="111" t="s">
        <v>58</v>
      </c>
      <c r="C21" s="111">
        <v>4</v>
      </c>
      <c r="D21" s="34">
        <f ca="1">'Habitat Index Scores'!J27</f>
        <v>22</v>
      </c>
      <c r="E21" s="34">
        <f ca="1">'Biotic Index Scores'!L27</f>
        <v>24</v>
      </c>
      <c r="F21" s="33">
        <f ca="1">'Water Chemistry'!D27</f>
        <v>7.85</v>
      </c>
      <c r="G21" s="33">
        <f ca="1">'Water Chemistry'!E27</f>
        <v>12.57</v>
      </c>
      <c r="H21" s="33">
        <f ca="1">'Water Chemistry'!F27</f>
        <v>7.4999999999999997E-2</v>
      </c>
      <c r="I21" s="33">
        <f ca="1">'Water Chemistry'!G27</f>
        <v>6.32</v>
      </c>
      <c r="J21" s="183">
        <f>'[1]Biotic Index'!L27</f>
        <v>8</v>
      </c>
      <c r="K21" s="34">
        <f ca="1">'Biotic Index Scores'!H27</f>
        <v>5</v>
      </c>
      <c r="L21" s="191">
        <f ca="1">'Biotic Index Scores'!J27</f>
        <v>1</v>
      </c>
      <c r="M21" s="193">
        <f>'[1]Biotic Index'!M27</f>
        <v>46</v>
      </c>
      <c r="N21" s="192">
        <f ca="1">'Habitat Index Scores'!D27</f>
        <v>5</v>
      </c>
      <c r="O21" s="192">
        <f ca="1">'Habitat Index Scores'!E27</f>
        <v>1</v>
      </c>
      <c r="P21" s="192">
        <f ca="1">'Habitat Index Scores'!F27</f>
        <v>5</v>
      </c>
      <c r="Q21" s="192">
        <f ca="1">'Habitat Index Scores'!G27</f>
        <v>3</v>
      </c>
      <c r="R21" s="192">
        <f ca="1">'Habitat Index Scores'!H27</f>
        <v>3</v>
      </c>
      <c r="S21" s="192">
        <f ca="1">'Habitat Index Scores'!I27</f>
        <v>5</v>
      </c>
      <c r="T21" s="136">
        <f ca="1">'Habitat Index Raw Values'!J27</f>
        <v>0</v>
      </c>
      <c r="U21" s="136">
        <f ca="1">'Habitat Index Raw Values'!K27</f>
        <v>0</v>
      </c>
    </row>
    <row r="22" spans="1:25" ht="13.5" thickBot="1">
      <c r="A22" s="112" t="s">
        <v>32</v>
      </c>
      <c r="B22" s="111" t="s">
        <v>22</v>
      </c>
      <c r="C22" s="111">
        <v>5</v>
      </c>
      <c r="D22" s="34">
        <f ca="1">'Habitat Index Scores'!J28</f>
        <v>16</v>
      </c>
      <c r="E22" s="34">
        <f ca="1">'Biotic Index Scores'!L28</f>
        <v>34</v>
      </c>
      <c r="F22" s="33">
        <f ca="1">'Water Chemistry'!D28</f>
        <v>7.66</v>
      </c>
      <c r="G22" s="33">
        <f ca="1">'Water Chemistry'!E28</f>
        <v>12</v>
      </c>
      <c r="H22" s="33">
        <f ca="1">'Water Chemistry'!F28</f>
        <v>7.5999999999999998E-2</v>
      </c>
      <c r="I22" s="33">
        <f ca="1">'Water Chemistry'!G28</f>
        <v>7.5</v>
      </c>
      <c r="J22" s="183">
        <f>'[1]Biotic Index'!L28</f>
        <v>10</v>
      </c>
      <c r="K22" s="34">
        <f ca="1">'Biotic Index Scores'!H28</f>
        <v>5</v>
      </c>
      <c r="L22" s="191">
        <f ca="1">'Biotic Index Scores'!J28</f>
        <v>5</v>
      </c>
      <c r="M22" s="193">
        <f>'[1]Biotic Index'!M28</f>
        <v>114</v>
      </c>
      <c r="N22" s="192">
        <f ca="1">'Habitat Index Scores'!D28</f>
        <v>1</v>
      </c>
      <c r="O22" s="192">
        <f ca="1">'Habitat Index Scores'!E28</f>
        <v>1</v>
      </c>
      <c r="P22" s="192">
        <f ca="1">'Habitat Index Scores'!F28</f>
        <v>3</v>
      </c>
      <c r="Q22" s="192">
        <f ca="1">'Habitat Index Scores'!G28</f>
        <v>3</v>
      </c>
      <c r="R22" s="192">
        <f ca="1">'Habitat Index Scores'!H28</f>
        <v>3</v>
      </c>
      <c r="S22" s="192">
        <f ca="1">'Habitat Index Scores'!I28</f>
        <v>5</v>
      </c>
      <c r="T22" s="136">
        <f ca="1">'Habitat Index Raw Values'!J28</f>
        <v>0</v>
      </c>
      <c r="U22" s="136">
        <f ca="1">'Habitat Index Raw Values'!K28</f>
        <v>0</v>
      </c>
    </row>
    <row r="23" spans="1:25" ht="13.5" thickBot="1">
      <c r="A23" s="112" t="s">
        <v>32</v>
      </c>
      <c r="B23" s="111" t="s">
        <v>23</v>
      </c>
      <c r="C23" s="111">
        <v>6</v>
      </c>
      <c r="D23" s="34">
        <f ca="1">'Habitat Index Scores'!J29</f>
        <v>24</v>
      </c>
      <c r="E23" s="34">
        <f ca="1">'Biotic Index Scores'!L29</f>
        <v>24</v>
      </c>
      <c r="F23" s="33">
        <f ca="1">'Water Chemistry'!D29</f>
        <v>7.26</v>
      </c>
      <c r="G23" s="33">
        <f ca="1">'Water Chemistry'!E29</f>
        <v>12.13</v>
      </c>
      <c r="H23" s="33">
        <f ca="1">'Water Chemistry'!F29</f>
        <v>7.4999999999999997E-2</v>
      </c>
      <c r="I23" s="33">
        <f ca="1">'Water Chemistry'!G29</f>
        <v>7.47</v>
      </c>
      <c r="J23" s="183">
        <f>'[1]Biotic Index'!L29</f>
        <v>5</v>
      </c>
      <c r="K23" s="34">
        <f ca="1">'Biotic Index Scores'!H29</f>
        <v>5</v>
      </c>
      <c r="L23" s="191">
        <f ca="1">'Biotic Index Scores'!J29</f>
        <v>5</v>
      </c>
      <c r="M23" s="193">
        <f>'[1]Biotic Index'!M29</f>
        <v>14</v>
      </c>
      <c r="N23" s="192">
        <f ca="1">'Habitat Index Scores'!D29</f>
        <v>5</v>
      </c>
      <c r="O23" s="192">
        <f ca="1">'Habitat Index Scores'!E29</f>
        <v>1</v>
      </c>
      <c r="P23" s="192">
        <f ca="1">'Habitat Index Scores'!F29</f>
        <v>5</v>
      </c>
      <c r="Q23" s="192">
        <f ca="1">'Habitat Index Scores'!G29</f>
        <v>3</v>
      </c>
      <c r="R23" s="192">
        <f ca="1">'Habitat Index Scores'!H29</f>
        <v>5</v>
      </c>
      <c r="S23" s="192">
        <f ca="1">'Habitat Index Scores'!I29</f>
        <v>5</v>
      </c>
      <c r="T23" s="136">
        <f ca="1">'Habitat Index Raw Values'!J29</f>
        <v>0</v>
      </c>
      <c r="U23" s="136">
        <f ca="1">'Habitat Index Raw Values'!K29</f>
        <v>0</v>
      </c>
    </row>
    <row r="24" spans="1:25" ht="13.5" thickBot="1">
      <c r="A24" s="112" t="s">
        <v>32</v>
      </c>
      <c r="B24" s="111" t="s">
        <v>24</v>
      </c>
      <c r="C24" s="111">
        <v>7</v>
      </c>
      <c r="D24" s="34">
        <f ca="1">'Habitat Index Scores'!J30</f>
        <v>14</v>
      </c>
      <c r="E24" s="34">
        <f ca="1">'Biotic Index Scores'!L30</f>
        <v>26</v>
      </c>
      <c r="F24" s="33">
        <f ca="1">'Water Chemistry'!D30</f>
        <v>7.61</v>
      </c>
      <c r="G24" s="33">
        <f ca="1">'Water Chemistry'!E30</f>
        <v>11.9</v>
      </c>
      <c r="H24" s="33">
        <f ca="1">'Water Chemistry'!F30</f>
        <v>7.5999999999999998E-2</v>
      </c>
      <c r="I24" s="33">
        <f ca="1">'Water Chemistry'!G30</f>
        <v>7.46</v>
      </c>
      <c r="J24" s="183">
        <f>'[1]Biotic Index'!L30</f>
        <v>6</v>
      </c>
      <c r="K24" s="34">
        <f ca="1">'Biotic Index Scores'!H30</f>
        <v>5</v>
      </c>
      <c r="L24" s="191">
        <f ca="1">'Biotic Index Scores'!J30</f>
        <v>5</v>
      </c>
      <c r="M24" s="193">
        <f>'[1]Biotic Index'!M30</f>
        <v>42</v>
      </c>
      <c r="N24" s="192">
        <f ca="1">'Habitat Index Scores'!D30</f>
        <v>3</v>
      </c>
      <c r="O24" s="192">
        <f ca="1">'Habitat Index Scores'!E30</f>
        <v>1</v>
      </c>
      <c r="P24" s="192">
        <f ca="1">'Habitat Index Scores'!F30</f>
        <v>3</v>
      </c>
      <c r="Q24" s="192">
        <f ca="1">'Habitat Index Scores'!G30</f>
        <v>1</v>
      </c>
      <c r="R24" s="192">
        <f ca="1">'Habitat Index Scores'!H30</f>
        <v>3</v>
      </c>
      <c r="S24" s="192">
        <f ca="1">'Habitat Index Scores'!I30</f>
        <v>3</v>
      </c>
      <c r="T24" s="136">
        <f ca="1">'Habitat Index Raw Values'!J30</f>
        <v>0</v>
      </c>
      <c r="U24" s="136">
        <f ca="1">'Habitat Index Raw Values'!K30</f>
        <v>0</v>
      </c>
    </row>
    <row r="25" spans="1:25" ht="13.5" thickBot="1">
      <c r="A25" s="112" t="s">
        <v>32</v>
      </c>
      <c r="B25" s="67" t="s">
        <v>25</v>
      </c>
      <c r="C25" s="67">
        <v>8</v>
      </c>
      <c r="D25" s="34">
        <f ca="1">'Habitat Index Scores'!J31</f>
        <v>20</v>
      </c>
      <c r="E25" s="34">
        <f ca="1">'Biotic Index Scores'!L31</f>
        <v>36</v>
      </c>
      <c r="F25" s="33">
        <f ca="1">'Water Chemistry'!D31</f>
        <v>7.14</v>
      </c>
      <c r="G25" s="33">
        <f ca="1">'Water Chemistry'!E31</f>
        <v>11.92</v>
      </c>
      <c r="H25" s="33">
        <f ca="1">'Water Chemistry'!F31</f>
        <v>7.4999999999999997E-2</v>
      </c>
      <c r="I25" s="33">
        <f ca="1">'Water Chemistry'!G31</f>
        <v>7.49</v>
      </c>
      <c r="J25" s="184">
        <f>'[1]Biotic Index'!L31</f>
        <v>14</v>
      </c>
      <c r="K25" s="34">
        <f ca="1">'Biotic Index Scores'!H31</f>
        <v>5</v>
      </c>
      <c r="L25" s="191">
        <f ca="1">'Biotic Index Scores'!J31</f>
        <v>5</v>
      </c>
      <c r="M25" s="193">
        <f>'[1]Biotic Index'!M31</f>
        <v>91</v>
      </c>
      <c r="N25" s="192">
        <f ca="1">'Habitat Index Scores'!D31</f>
        <v>3</v>
      </c>
      <c r="O25" s="192">
        <f ca="1">'Habitat Index Scores'!E31</f>
        <v>1</v>
      </c>
      <c r="P25" s="192">
        <f ca="1">'Habitat Index Scores'!F31</f>
        <v>3</v>
      </c>
      <c r="Q25" s="192">
        <f ca="1">'Habitat Index Scores'!G31</f>
        <v>3</v>
      </c>
      <c r="R25" s="192">
        <f ca="1">'Habitat Index Scores'!H31</f>
        <v>5</v>
      </c>
      <c r="S25" s="192">
        <f ca="1">'Habitat Index Scores'!I31</f>
        <v>5</v>
      </c>
      <c r="T25" s="136">
        <f ca="1">'Habitat Index Raw Values'!J31</f>
        <v>0</v>
      </c>
      <c r="U25" s="136">
        <f ca="1">'Habitat Index Raw Values'!K31</f>
        <v>0</v>
      </c>
    </row>
    <row r="26" spans="1: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17"/>
      <c r="M26" s="117"/>
      <c r="N26" s="117"/>
      <c r="O26" s="117"/>
      <c r="P26" s="117"/>
      <c r="Q26" s="117"/>
      <c r="R26" s="117"/>
      <c r="S26" s="117"/>
    </row>
    <row r="27" spans="1: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17"/>
      <c r="M27" s="117"/>
      <c r="N27" s="117"/>
      <c r="O27" s="117"/>
      <c r="P27" s="117"/>
      <c r="Q27" s="117"/>
      <c r="R27" s="117"/>
      <c r="S27" s="117"/>
    </row>
    <row r="29" spans="1:25">
      <c r="J29" s="118"/>
      <c r="K29" s="118"/>
      <c r="R29" s="109"/>
      <c r="S29" s="109"/>
      <c r="X29" s="17"/>
      <c r="Y29" s="17"/>
    </row>
    <row r="30" spans="1:25">
      <c r="J30" s="118"/>
      <c r="K30" s="118"/>
      <c r="R30" s="109"/>
      <c r="S30" s="109"/>
      <c r="X30" s="17"/>
      <c r="Y30" s="17"/>
    </row>
    <row r="31" spans="1:25">
      <c r="J31" s="118"/>
      <c r="K31" s="118"/>
      <c r="R31" s="109"/>
      <c r="S31" s="109"/>
      <c r="X31" s="17"/>
      <c r="Y31" s="17"/>
    </row>
    <row r="32" spans="1:25">
      <c r="J32" s="118"/>
      <c r="K32" s="118"/>
      <c r="R32" s="109"/>
      <c r="S32" s="109"/>
      <c r="X32" s="17"/>
      <c r="Y32" s="17"/>
    </row>
    <row r="33" spans="10:25">
      <c r="J33" s="118"/>
      <c r="K33" s="118"/>
      <c r="R33" s="109"/>
      <c r="S33" s="109"/>
      <c r="X33" s="17"/>
      <c r="Y33" s="17"/>
    </row>
    <row r="34" spans="10:25">
      <c r="J34" s="118"/>
      <c r="K34" s="118"/>
      <c r="R34" s="109"/>
      <c r="S34" s="109"/>
      <c r="X34" s="17"/>
      <c r="Y34" s="17"/>
    </row>
    <row r="35" spans="10:25">
      <c r="J35" s="118"/>
      <c r="K35" s="118"/>
      <c r="R35" s="109"/>
      <c r="S35" s="109"/>
      <c r="X35" s="17"/>
      <c r="Y35" s="17"/>
    </row>
    <row r="36" spans="10:25">
      <c r="J36" s="118"/>
      <c r="K36" s="118"/>
      <c r="R36" s="109"/>
      <c r="S36" s="109"/>
      <c r="X36" s="17"/>
      <c r="Y36" s="17"/>
    </row>
    <row r="37" spans="10:25">
      <c r="J37" s="118"/>
      <c r="K37" s="118"/>
      <c r="R37" s="109"/>
      <c r="S37" s="109"/>
      <c r="X37" s="17"/>
      <c r="Y37" s="17"/>
    </row>
    <row r="38" spans="10:25">
      <c r="J38" s="118"/>
      <c r="K38" s="118"/>
      <c r="R38" s="109"/>
      <c r="S38" s="109"/>
      <c r="X38" s="17"/>
      <c r="Y38" s="17"/>
    </row>
    <row r="39" spans="10:25">
      <c r="J39" s="118"/>
      <c r="K39" s="118"/>
      <c r="R39" s="109"/>
      <c r="S39" s="109"/>
      <c r="X39" s="17"/>
      <c r="Y39" s="17"/>
    </row>
    <row r="40" spans="10:25">
      <c r="J40" s="118"/>
      <c r="K40" s="118"/>
      <c r="R40" s="109"/>
      <c r="S40" s="109"/>
      <c r="X40" s="17"/>
      <c r="Y40" s="17"/>
    </row>
    <row r="41" spans="10:25">
      <c r="J41" s="118"/>
      <c r="K41" s="118"/>
      <c r="R41" s="109"/>
      <c r="S41" s="109"/>
      <c r="X41" s="17"/>
      <c r="Y41" s="17"/>
    </row>
    <row r="42" spans="10:25">
      <c r="J42" s="118"/>
      <c r="K42" s="118"/>
      <c r="R42" s="109"/>
      <c r="S42" s="109"/>
      <c r="X42" s="17"/>
      <c r="Y42" s="17"/>
    </row>
    <row r="43" spans="10:25">
      <c r="J43" s="118"/>
      <c r="K43" s="118"/>
      <c r="R43" s="109"/>
      <c r="S43" s="109"/>
      <c r="X43" s="17"/>
      <c r="Y43" s="17"/>
    </row>
    <row r="44" spans="10:25">
      <c r="J44" s="118"/>
      <c r="K44" s="118"/>
      <c r="R44" s="109"/>
      <c r="S44" s="109"/>
      <c r="X44" s="17"/>
      <c r="Y44" s="17"/>
    </row>
    <row r="45" spans="10:25">
      <c r="J45" s="118"/>
      <c r="K45" s="118"/>
      <c r="R45" s="109"/>
      <c r="S45" s="109"/>
      <c r="X45" s="17"/>
      <c r="Y45" s="17"/>
    </row>
    <row r="46" spans="10:25">
      <c r="J46" s="118"/>
      <c r="K46" s="118"/>
      <c r="R46" s="109"/>
      <c r="S46" s="109"/>
      <c r="X46" s="17"/>
      <c r="Y46" s="17"/>
    </row>
    <row r="47" spans="10:25">
      <c r="J47" s="118"/>
      <c r="K47" s="118"/>
      <c r="R47" s="109"/>
      <c r="S47" s="109"/>
      <c r="X47" s="17"/>
      <c r="Y47" s="17"/>
    </row>
    <row r="48" spans="10:25">
      <c r="J48" s="118"/>
      <c r="K48" s="118"/>
      <c r="R48" s="109"/>
      <c r="S48" s="109"/>
      <c r="X48" s="17"/>
      <c r="Y48" s="17"/>
    </row>
    <row r="49" spans="10:25">
      <c r="J49" s="118"/>
      <c r="K49" s="118"/>
      <c r="R49" s="109"/>
      <c r="S49" s="109"/>
      <c r="X49" s="17"/>
      <c r="Y49" s="17"/>
    </row>
    <row r="50" spans="10:25">
      <c r="J50" s="118"/>
      <c r="K50" s="118"/>
      <c r="R50" s="109"/>
      <c r="S50" s="109"/>
      <c r="X50" s="17"/>
      <c r="Y50" s="17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9"/>
  </sheetPr>
  <dimension ref="A1:L48"/>
  <sheetViews>
    <sheetView zoomScale="115" zoomScaleNormal="100" workbookViewId="0">
      <selection activeCell="D24" sqref="D24:G31"/>
    </sheetView>
  </sheetViews>
  <sheetFormatPr defaultColWidth="8.85546875" defaultRowHeight="12.75"/>
  <cols>
    <col min="1" max="1" width="21.85546875" customWidth="1"/>
    <col min="2" max="3" width="9.140625" style="4" customWidth="1"/>
    <col min="4" max="4" width="13.7109375" customWidth="1"/>
    <col min="5" max="5" width="15.42578125" customWidth="1"/>
    <col min="6" max="12" width="13.7109375" customWidth="1"/>
    <col min="13" max="13" width="13.85546875" customWidth="1"/>
    <col min="14" max="14" width="9.7109375" customWidth="1"/>
  </cols>
  <sheetData>
    <row r="1" spans="1:10" s="1" customFormat="1" ht="26.25" customHeight="1" thickBot="1">
      <c r="A1" s="7" t="s">
        <v>20</v>
      </c>
      <c r="B1" s="8" t="s">
        <v>49</v>
      </c>
      <c r="C1" s="140" t="s">
        <v>28</v>
      </c>
      <c r="D1" s="9" t="s">
        <v>6</v>
      </c>
      <c r="E1" s="10" t="s">
        <v>15</v>
      </c>
      <c r="F1" s="10" t="s">
        <v>17</v>
      </c>
      <c r="G1" s="8" t="s">
        <v>16</v>
      </c>
      <c r="H1" s="2"/>
      <c r="I1" s="2"/>
      <c r="J1" s="2"/>
    </row>
    <row r="2" spans="1:10" s="1" customFormat="1" ht="15.75" customHeight="1" thickBot="1">
      <c r="A2" s="6" t="s">
        <v>52</v>
      </c>
      <c r="B2" s="5" t="s">
        <v>50</v>
      </c>
      <c r="C2" s="141">
        <v>1</v>
      </c>
      <c r="D2" s="44">
        <v>7.71</v>
      </c>
      <c r="E2" s="45">
        <v>12.33</v>
      </c>
      <c r="F2" s="45">
        <v>0.151</v>
      </c>
      <c r="G2" s="46">
        <v>9.7200000000000006</v>
      </c>
      <c r="H2" s="2"/>
      <c r="I2" s="2"/>
      <c r="J2" s="2"/>
    </row>
    <row r="3" spans="1:10" s="1" customFormat="1" ht="15.75" customHeight="1" thickBot="1">
      <c r="A3" s="6" t="s">
        <v>52</v>
      </c>
      <c r="B3" s="5" t="s">
        <v>50</v>
      </c>
      <c r="C3" s="141">
        <v>2</v>
      </c>
      <c r="D3" s="44">
        <v>7.45</v>
      </c>
      <c r="E3" s="45">
        <v>11.75</v>
      </c>
      <c r="F3" s="45">
        <v>0.14899999999999999</v>
      </c>
      <c r="G3" s="46">
        <v>9.8699999999999992</v>
      </c>
      <c r="H3" s="2"/>
      <c r="I3" s="2"/>
      <c r="J3" s="2"/>
    </row>
    <row r="4" spans="1:10" s="1" customFormat="1" ht="15.75" customHeight="1" thickBot="1">
      <c r="A4" s="6" t="s">
        <v>52</v>
      </c>
      <c r="B4" s="5" t="s">
        <v>50</v>
      </c>
      <c r="C4" s="141">
        <v>3</v>
      </c>
      <c r="D4" s="44">
        <v>7.74</v>
      </c>
      <c r="E4" s="45">
        <v>11.97</v>
      </c>
      <c r="F4" s="45">
        <v>0.151</v>
      </c>
      <c r="G4" s="46">
        <v>9.75</v>
      </c>
      <c r="H4" s="2"/>
      <c r="I4" s="2"/>
      <c r="J4" s="2"/>
    </row>
    <row r="5" spans="1:10" s="1" customFormat="1" ht="15.75" customHeight="1" thickBot="1">
      <c r="A5" s="6" t="s">
        <v>52</v>
      </c>
      <c r="B5" s="5" t="s">
        <v>50</v>
      </c>
      <c r="C5" s="142">
        <v>4</v>
      </c>
      <c r="D5" s="44">
        <v>7.71</v>
      </c>
      <c r="E5" s="45">
        <v>12.18</v>
      </c>
      <c r="F5" s="45">
        <v>0.14799999999999999</v>
      </c>
      <c r="G5" s="46">
        <v>9.9499999999999993</v>
      </c>
      <c r="H5" s="2"/>
      <c r="I5" s="2"/>
      <c r="J5" s="2"/>
    </row>
    <row r="6" spans="1:10" s="1" customFormat="1" ht="15.75" customHeight="1" thickBot="1">
      <c r="A6" s="6" t="s">
        <v>52</v>
      </c>
      <c r="B6" s="5" t="s">
        <v>51</v>
      </c>
      <c r="C6" s="141">
        <v>1</v>
      </c>
      <c r="D6" s="44">
        <v>7.64</v>
      </c>
      <c r="E6" s="45">
        <v>12.64</v>
      </c>
      <c r="F6" s="45">
        <v>0.13900000000000001</v>
      </c>
      <c r="G6" s="46">
        <v>8.86</v>
      </c>
      <c r="H6" s="2"/>
      <c r="I6" s="2"/>
      <c r="J6" s="2"/>
    </row>
    <row r="7" spans="1:10" s="1" customFormat="1" ht="15.75" customHeight="1" thickBot="1">
      <c r="A7" s="6" t="s">
        <v>52</v>
      </c>
      <c r="B7" s="5" t="s">
        <v>51</v>
      </c>
      <c r="C7" s="141">
        <v>2</v>
      </c>
      <c r="D7" s="44">
        <v>7.61</v>
      </c>
      <c r="E7" s="45">
        <v>12.37</v>
      </c>
      <c r="F7" s="45">
        <v>0.13900000000000001</v>
      </c>
      <c r="G7" s="46">
        <v>8.89</v>
      </c>
      <c r="H7" s="2"/>
      <c r="I7" s="2"/>
      <c r="J7" s="2"/>
    </row>
    <row r="8" spans="1:10" s="1" customFormat="1" ht="15.75" customHeight="1" thickBot="1">
      <c r="A8" s="6" t="s">
        <v>52</v>
      </c>
      <c r="B8" s="5" t="s">
        <v>51</v>
      </c>
      <c r="C8" s="141">
        <v>3</v>
      </c>
      <c r="D8" s="44">
        <v>7.67</v>
      </c>
      <c r="E8" s="45">
        <v>12.02</v>
      </c>
      <c r="F8" s="45">
        <v>0.14000000000000001</v>
      </c>
      <c r="G8" s="46">
        <v>9.1</v>
      </c>
    </row>
    <row r="9" spans="1:10" s="1" customFormat="1" ht="15.75" customHeight="1" thickBot="1">
      <c r="A9" s="6" t="s">
        <v>52</v>
      </c>
      <c r="B9" s="5" t="s">
        <v>51</v>
      </c>
      <c r="C9" s="142">
        <v>4</v>
      </c>
      <c r="D9" s="44">
        <v>7.78</v>
      </c>
      <c r="E9" s="45">
        <v>12.89</v>
      </c>
      <c r="F9" s="45">
        <v>0.13700000000000001</v>
      </c>
      <c r="G9" s="46">
        <v>9.1999999999999993</v>
      </c>
    </row>
    <row r="10" spans="1:10" s="1" customFormat="1" ht="15.75" customHeight="1">
      <c r="A10" s="6" t="s">
        <v>52</v>
      </c>
      <c r="B10" s="139"/>
      <c r="C10" s="19" t="s">
        <v>29</v>
      </c>
      <c r="D10" s="24"/>
      <c r="E10" s="20"/>
      <c r="F10" s="32"/>
      <c r="G10" s="26"/>
    </row>
    <row r="11" spans="1:10" s="1" customFormat="1" ht="15.75" customHeight="1">
      <c r="A11" s="6" t="s">
        <v>52</v>
      </c>
      <c r="B11" s="139"/>
      <c r="C11" s="79" t="s">
        <v>36</v>
      </c>
      <c r="D11" s="80"/>
      <c r="E11" s="81"/>
      <c r="F11" s="81"/>
      <c r="G11" s="82"/>
    </row>
    <row r="12" spans="1:10" s="1" customFormat="1" ht="15.75" customHeight="1" thickBot="1">
      <c r="A12" s="6" t="s">
        <v>52</v>
      </c>
      <c r="B12" s="139"/>
      <c r="C12" s="21" t="s">
        <v>37</v>
      </c>
      <c r="D12" s="76"/>
      <c r="E12" s="77"/>
      <c r="F12" s="77"/>
      <c r="G12" s="78"/>
    </row>
    <row r="13" spans="1:10" s="1" customFormat="1" ht="15.75" customHeight="1">
      <c r="A13" s="18" t="s">
        <v>27</v>
      </c>
      <c r="B13" s="5" t="s">
        <v>50</v>
      </c>
      <c r="C13" s="141">
        <v>1</v>
      </c>
      <c r="D13" s="84">
        <v>7.99</v>
      </c>
      <c r="E13" s="85">
        <v>11.29</v>
      </c>
      <c r="F13" s="85">
        <v>0.13200000000000001</v>
      </c>
      <c r="G13" s="86">
        <v>9.39</v>
      </c>
    </row>
    <row r="14" spans="1:10" s="1" customFormat="1" ht="15.75" customHeight="1">
      <c r="A14" s="18" t="s">
        <v>27</v>
      </c>
      <c r="B14" s="5" t="s">
        <v>50</v>
      </c>
      <c r="C14" s="141">
        <v>2</v>
      </c>
      <c r="D14" s="84">
        <v>7.97</v>
      </c>
      <c r="E14" s="85">
        <v>10.73</v>
      </c>
      <c r="F14" s="85">
        <v>0.13200000000000001</v>
      </c>
      <c r="G14" s="86">
        <v>9.41</v>
      </c>
    </row>
    <row r="15" spans="1:10" s="1" customFormat="1" ht="15.75" customHeight="1">
      <c r="A15" s="18" t="s">
        <v>27</v>
      </c>
      <c r="B15" s="5" t="s">
        <v>50</v>
      </c>
      <c r="C15" s="141">
        <v>3</v>
      </c>
      <c r="D15" s="84">
        <v>8</v>
      </c>
      <c r="E15" s="85">
        <v>10.91</v>
      </c>
      <c r="F15" s="85">
        <v>0.13200000000000001</v>
      </c>
      <c r="G15" s="86">
        <v>9.41</v>
      </c>
    </row>
    <row r="16" spans="1:10" s="1" customFormat="1" ht="15.75" customHeight="1">
      <c r="A16" s="18" t="s">
        <v>27</v>
      </c>
      <c r="B16" s="5" t="s">
        <v>50</v>
      </c>
      <c r="C16" s="142">
        <v>4</v>
      </c>
      <c r="D16" s="84">
        <v>7.88</v>
      </c>
      <c r="E16" s="85">
        <v>12.3</v>
      </c>
      <c r="F16" s="85">
        <v>0.13400000000000001</v>
      </c>
      <c r="G16" s="86">
        <v>9.26</v>
      </c>
      <c r="H16" s="2"/>
      <c r="I16" s="2"/>
      <c r="J16" s="2"/>
    </row>
    <row r="17" spans="1:12" s="1" customFormat="1" ht="15.75" customHeight="1">
      <c r="A17" s="18" t="s">
        <v>27</v>
      </c>
      <c r="B17" s="5" t="s">
        <v>51</v>
      </c>
      <c r="C17" s="141">
        <v>1</v>
      </c>
      <c r="D17" s="84">
        <v>7.77</v>
      </c>
      <c r="E17" s="85">
        <v>11.95</v>
      </c>
      <c r="F17" s="85">
        <v>0.14399999999999999</v>
      </c>
      <c r="G17" s="86">
        <v>9.3000000000000007</v>
      </c>
      <c r="H17" s="2"/>
      <c r="I17" s="2"/>
      <c r="J17" s="2"/>
    </row>
    <row r="18" spans="1:12" s="1" customFormat="1" ht="15.75" customHeight="1">
      <c r="A18" s="18" t="s">
        <v>27</v>
      </c>
      <c r="B18" s="5" t="s">
        <v>51</v>
      </c>
      <c r="C18" s="141">
        <v>2</v>
      </c>
      <c r="D18" s="84">
        <v>7.75</v>
      </c>
      <c r="E18" s="85">
        <v>12.01</v>
      </c>
      <c r="F18" s="85">
        <v>0.14399999999999999</v>
      </c>
      <c r="G18" s="86">
        <v>9.31</v>
      </c>
      <c r="H18" s="2"/>
      <c r="I18" s="2"/>
      <c r="J18" s="2"/>
    </row>
    <row r="19" spans="1:12" s="1" customFormat="1" ht="15.75" customHeight="1">
      <c r="A19" s="18" t="s">
        <v>27</v>
      </c>
      <c r="B19" s="5" t="s">
        <v>51</v>
      </c>
      <c r="C19" s="141">
        <v>3</v>
      </c>
      <c r="D19" s="84">
        <v>7.79</v>
      </c>
      <c r="E19" s="85">
        <v>11.77</v>
      </c>
      <c r="F19" s="85">
        <v>1.42</v>
      </c>
      <c r="G19" s="86">
        <v>9.4600000000000009</v>
      </c>
      <c r="H19" s="2"/>
      <c r="I19" s="2"/>
      <c r="J19" s="2"/>
    </row>
    <row r="20" spans="1:12" s="1" customFormat="1" ht="15.75" customHeight="1" thickBot="1">
      <c r="A20" s="18" t="s">
        <v>27</v>
      </c>
      <c r="B20" s="5" t="s">
        <v>51</v>
      </c>
      <c r="C20" s="142">
        <v>4</v>
      </c>
      <c r="D20" s="84">
        <v>7.77</v>
      </c>
      <c r="E20" s="85">
        <v>11.9</v>
      </c>
      <c r="F20" s="85">
        <v>0.14399999999999999</v>
      </c>
      <c r="G20" s="86">
        <v>9.31</v>
      </c>
      <c r="H20" s="2"/>
      <c r="I20" s="2"/>
      <c r="J20" s="2"/>
    </row>
    <row r="21" spans="1:12" s="1" customFormat="1" ht="15.75" customHeight="1">
      <c r="A21" s="18" t="s">
        <v>27</v>
      </c>
      <c r="B21" s="19"/>
      <c r="C21" s="19" t="s">
        <v>29</v>
      </c>
      <c r="D21" s="24"/>
      <c r="E21" s="20"/>
      <c r="F21" s="32"/>
      <c r="G21" s="26"/>
      <c r="H21" s="2"/>
      <c r="I21" s="2"/>
      <c r="J21" s="2"/>
    </row>
    <row r="22" spans="1:12" s="1" customFormat="1" ht="15.75" customHeight="1">
      <c r="A22" s="18" t="s">
        <v>27</v>
      </c>
      <c r="B22" s="79"/>
      <c r="C22" s="79" t="s">
        <v>36</v>
      </c>
      <c r="D22" s="70"/>
      <c r="E22" s="68"/>
      <c r="F22" s="71"/>
      <c r="G22" s="69"/>
      <c r="H22" s="2"/>
      <c r="I22" s="2"/>
      <c r="J22" s="2"/>
    </row>
    <row r="23" spans="1:12" s="1" customFormat="1" ht="15.75" customHeight="1" thickBot="1">
      <c r="A23" s="18" t="s">
        <v>27</v>
      </c>
      <c r="B23" s="21"/>
      <c r="C23" s="21" t="s">
        <v>37</v>
      </c>
      <c r="D23" s="22"/>
      <c r="E23" s="23"/>
      <c r="F23" s="23"/>
      <c r="G23" s="27"/>
      <c r="H23" s="2"/>
      <c r="I23" s="2"/>
      <c r="J23" s="2"/>
    </row>
    <row r="24" spans="1:12" s="1" customFormat="1" ht="15.75" customHeight="1">
      <c r="A24" s="18" t="s">
        <v>26</v>
      </c>
      <c r="B24" s="5" t="s">
        <v>50</v>
      </c>
      <c r="C24" s="141">
        <v>1</v>
      </c>
      <c r="D24" s="44">
        <v>7.09</v>
      </c>
      <c r="E24" s="45">
        <v>12.29</v>
      </c>
      <c r="F24" s="45">
        <v>7.3999999999999996E-2</v>
      </c>
      <c r="G24" s="46">
        <v>6.43</v>
      </c>
      <c r="H24" s="2"/>
      <c r="I24" s="2"/>
      <c r="J24" s="2"/>
      <c r="K24" s="2"/>
      <c r="L24" s="2"/>
    </row>
    <row r="25" spans="1:12" s="1" customFormat="1" ht="15.75" customHeight="1">
      <c r="A25" s="18" t="s">
        <v>26</v>
      </c>
      <c r="B25" s="5" t="s">
        <v>50</v>
      </c>
      <c r="C25" s="141">
        <v>2</v>
      </c>
      <c r="D25" s="41">
        <v>7.15</v>
      </c>
      <c r="E25" s="42">
        <v>12.1</v>
      </c>
      <c r="F25" s="42">
        <v>7.3999999999999996E-2</v>
      </c>
      <c r="G25" s="43">
        <v>6.43</v>
      </c>
      <c r="H25" s="2"/>
      <c r="I25" s="2"/>
      <c r="J25" s="2"/>
      <c r="K25" s="2"/>
      <c r="L25" s="2"/>
    </row>
    <row r="26" spans="1:12" s="1" customFormat="1" ht="15.75" customHeight="1">
      <c r="A26" s="18" t="s">
        <v>26</v>
      </c>
      <c r="B26" s="5" t="s">
        <v>50</v>
      </c>
      <c r="C26" s="141">
        <v>3</v>
      </c>
      <c r="D26" s="41">
        <v>7.68</v>
      </c>
      <c r="E26" s="42">
        <v>11.87</v>
      </c>
      <c r="F26" s="42">
        <v>7.4999999999999997E-2</v>
      </c>
      <c r="G26" s="43">
        <v>6.32</v>
      </c>
    </row>
    <row r="27" spans="1:12" s="1" customFormat="1" ht="15.75" customHeight="1">
      <c r="A27" s="18" t="s">
        <v>26</v>
      </c>
      <c r="B27" s="5" t="s">
        <v>50</v>
      </c>
      <c r="C27" s="142">
        <v>4</v>
      </c>
      <c r="D27" s="143">
        <v>7.85</v>
      </c>
      <c r="E27" s="144">
        <v>12.57</v>
      </c>
      <c r="F27" s="144">
        <v>7.4999999999999997E-2</v>
      </c>
      <c r="G27" s="145">
        <v>6.32</v>
      </c>
    </row>
    <row r="28" spans="1:12" s="1" customFormat="1" ht="15.75" customHeight="1">
      <c r="A28" s="18" t="s">
        <v>26</v>
      </c>
      <c r="B28" s="5" t="s">
        <v>51</v>
      </c>
      <c r="C28" s="141">
        <v>1</v>
      </c>
      <c r="D28" s="61">
        <v>7.66</v>
      </c>
      <c r="E28" s="42">
        <v>12</v>
      </c>
      <c r="F28" s="42">
        <v>7.5999999999999998E-2</v>
      </c>
      <c r="G28" s="43">
        <v>7.5</v>
      </c>
    </row>
    <row r="29" spans="1:12" s="1" customFormat="1" ht="15.75" customHeight="1">
      <c r="A29" s="18" t="s">
        <v>26</v>
      </c>
      <c r="B29" s="5" t="s">
        <v>51</v>
      </c>
      <c r="C29" s="141">
        <v>2</v>
      </c>
      <c r="D29" s="61">
        <v>7.26</v>
      </c>
      <c r="E29" s="42">
        <v>12.13</v>
      </c>
      <c r="F29" s="42">
        <v>7.4999999999999997E-2</v>
      </c>
      <c r="G29" s="43">
        <v>7.47</v>
      </c>
    </row>
    <row r="30" spans="1:12" s="1" customFormat="1" ht="15.75" customHeight="1">
      <c r="A30" s="18" t="s">
        <v>26</v>
      </c>
      <c r="B30" s="5" t="s">
        <v>51</v>
      </c>
      <c r="C30" s="141">
        <v>3</v>
      </c>
      <c r="D30" s="61">
        <v>7.61</v>
      </c>
      <c r="E30" s="42">
        <v>11.9</v>
      </c>
      <c r="F30" s="42">
        <v>7.5999999999999998E-2</v>
      </c>
      <c r="G30" s="43">
        <v>7.46</v>
      </c>
    </row>
    <row r="31" spans="1:12" s="1" customFormat="1" ht="15.75" customHeight="1" thickBot="1">
      <c r="A31" s="18" t="s">
        <v>26</v>
      </c>
      <c r="B31" s="5" t="s">
        <v>51</v>
      </c>
      <c r="C31" s="142">
        <v>4</v>
      </c>
      <c r="D31" s="146">
        <v>7.14</v>
      </c>
      <c r="E31" s="147">
        <v>11.92</v>
      </c>
      <c r="F31" s="147">
        <v>7.4999999999999997E-2</v>
      </c>
      <c r="G31" s="148">
        <v>7.49</v>
      </c>
    </row>
    <row r="32" spans="1:12" s="1" customFormat="1" ht="15.75" customHeight="1">
      <c r="A32" s="18" t="s">
        <v>26</v>
      </c>
      <c r="B32" s="19"/>
      <c r="C32" s="19" t="s">
        <v>29</v>
      </c>
      <c r="D32" s="24"/>
      <c r="E32" s="20"/>
      <c r="F32" s="32"/>
      <c r="G32" s="26"/>
    </row>
    <row r="33" spans="1:12" s="1" customFormat="1" ht="15.75" customHeight="1">
      <c r="A33" s="18" t="s">
        <v>26</v>
      </c>
      <c r="B33" s="72"/>
      <c r="C33" s="79" t="s">
        <v>36</v>
      </c>
      <c r="D33" s="73"/>
      <c r="E33" s="74"/>
      <c r="F33" s="74"/>
      <c r="G33" s="75"/>
    </row>
    <row r="34" spans="1:12" s="1" customFormat="1" ht="15.75" customHeight="1" thickBot="1">
      <c r="A34" s="18" t="s">
        <v>26</v>
      </c>
      <c r="B34" s="21"/>
      <c r="C34" s="21" t="s">
        <v>37</v>
      </c>
      <c r="D34" s="22"/>
      <c r="E34" s="23"/>
      <c r="F34" s="23"/>
      <c r="G34" s="27"/>
      <c r="H34" s="2"/>
      <c r="I34" s="2"/>
      <c r="J34" s="2"/>
    </row>
    <row r="36" spans="1:12">
      <c r="D36" s="3"/>
      <c r="E36" s="3"/>
      <c r="F36" s="3"/>
      <c r="G36" s="3"/>
    </row>
    <row r="37" spans="1:12">
      <c r="D37" s="3"/>
      <c r="E37" s="3"/>
      <c r="F37" s="3"/>
      <c r="G37" s="3"/>
    </row>
    <row r="38" spans="1:12">
      <c r="D38" s="3"/>
      <c r="E38" s="3"/>
      <c r="F38" s="3"/>
      <c r="G38" s="3"/>
    </row>
    <row r="39" spans="1:12">
      <c r="D39" s="3"/>
      <c r="E39" s="3"/>
      <c r="F39" s="3"/>
      <c r="G39" s="3"/>
    </row>
    <row r="40" spans="1:12"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H45" s="3"/>
      <c r="I45" s="3"/>
      <c r="J45" s="3"/>
      <c r="K45" s="3"/>
      <c r="L45" s="3"/>
    </row>
    <row r="46" spans="1:12">
      <c r="H46" s="3"/>
      <c r="I46" s="3"/>
      <c r="J46" s="3"/>
      <c r="K46" s="3"/>
      <c r="L46" s="3"/>
    </row>
    <row r="47" spans="1:12">
      <c r="H47" s="3"/>
      <c r="I47" s="3"/>
      <c r="J47" s="3"/>
      <c r="K47" s="3"/>
      <c r="L47" s="3"/>
    </row>
    <row r="48" spans="1:12">
      <c r="H48" s="3"/>
      <c r="I48" s="3"/>
      <c r="J48" s="3"/>
      <c r="K48" s="3"/>
      <c r="L48" s="3"/>
    </row>
  </sheetData>
  <phoneticPr fontId="0" type="noConversion"/>
  <pageMargins left="0.75" right="0.75" top="1" bottom="1" header="0.5" footer="0.5"/>
  <pageSetup scale="7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7"/>
  </sheetPr>
  <dimension ref="A1:L34"/>
  <sheetViews>
    <sheetView zoomScale="115" workbookViewId="0">
      <selection activeCell="J24" sqref="J24:J31"/>
    </sheetView>
  </sheetViews>
  <sheetFormatPr defaultColWidth="8.85546875" defaultRowHeight="12.75"/>
  <cols>
    <col min="1" max="1" width="22" customWidth="1"/>
    <col min="2" max="10" width="13.7109375" customWidth="1"/>
  </cols>
  <sheetData>
    <row r="1" spans="1:12" ht="26.25" thickBot="1">
      <c r="A1" s="7" t="s">
        <v>20</v>
      </c>
      <c r="B1" s="8" t="s">
        <v>49</v>
      </c>
      <c r="C1" s="140" t="s">
        <v>28</v>
      </c>
      <c r="D1" s="9" t="s">
        <v>0</v>
      </c>
      <c r="E1" s="10" t="s">
        <v>1</v>
      </c>
      <c r="F1" s="10" t="s">
        <v>2</v>
      </c>
      <c r="G1" s="10" t="s">
        <v>3</v>
      </c>
      <c r="H1" s="11" t="s">
        <v>4</v>
      </c>
      <c r="I1" s="11" t="s">
        <v>5</v>
      </c>
      <c r="J1" s="12" t="s">
        <v>14</v>
      </c>
      <c r="K1" s="2"/>
    </row>
    <row r="2" spans="1:12" ht="15" customHeight="1" thickBot="1">
      <c r="A2" s="6" t="s">
        <v>52</v>
      </c>
      <c r="B2" s="5" t="s">
        <v>50</v>
      </c>
      <c r="C2" s="141">
        <v>1</v>
      </c>
      <c r="D2" s="44">
        <v>3</v>
      </c>
      <c r="E2" s="45">
        <v>1</v>
      </c>
      <c r="F2" s="45">
        <v>5</v>
      </c>
      <c r="G2" s="45">
        <v>1</v>
      </c>
      <c r="H2" s="98">
        <v>3</v>
      </c>
      <c r="I2" s="90">
        <v>5</v>
      </c>
      <c r="J2" s="57">
        <f>SUM(D2:I2)</f>
        <v>18</v>
      </c>
      <c r="K2" s="39"/>
    </row>
    <row r="3" spans="1:12" ht="15" customHeight="1" thickBot="1">
      <c r="A3" s="6" t="s">
        <v>52</v>
      </c>
      <c r="B3" s="5" t="s">
        <v>50</v>
      </c>
      <c r="C3" s="141">
        <v>2</v>
      </c>
      <c r="D3" s="44">
        <v>3</v>
      </c>
      <c r="E3" s="45">
        <v>5</v>
      </c>
      <c r="F3" s="45">
        <v>3</v>
      </c>
      <c r="G3" s="45">
        <v>3</v>
      </c>
      <c r="H3" s="98">
        <v>5</v>
      </c>
      <c r="I3" s="90">
        <v>3</v>
      </c>
      <c r="J3" s="57">
        <f t="shared" ref="J3:J9" si="0">SUM(D3:I3)</f>
        <v>22</v>
      </c>
      <c r="K3" s="39"/>
    </row>
    <row r="4" spans="1:12" ht="15" customHeight="1" thickBot="1">
      <c r="A4" s="6" t="s">
        <v>52</v>
      </c>
      <c r="B4" s="5" t="s">
        <v>50</v>
      </c>
      <c r="C4" s="141">
        <v>3</v>
      </c>
      <c r="D4" s="44">
        <v>1</v>
      </c>
      <c r="E4" s="45">
        <v>5</v>
      </c>
      <c r="F4" s="45">
        <v>3</v>
      </c>
      <c r="G4" s="45">
        <v>3</v>
      </c>
      <c r="H4" s="98">
        <v>1</v>
      </c>
      <c r="I4" s="90">
        <v>3</v>
      </c>
      <c r="J4" s="57">
        <f t="shared" si="0"/>
        <v>16</v>
      </c>
      <c r="K4" s="39"/>
    </row>
    <row r="5" spans="1:12" ht="15" customHeight="1" thickBot="1">
      <c r="A5" s="6" t="s">
        <v>52</v>
      </c>
      <c r="B5" s="5" t="s">
        <v>50</v>
      </c>
      <c r="C5" s="142">
        <v>4</v>
      </c>
      <c r="D5" s="44">
        <v>5</v>
      </c>
      <c r="E5" s="45">
        <v>5</v>
      </c>
      <c r="F5" s="45">
        <v>5</v>
      </c>
      <c r="G5" s="45">
        <v>1</v>
      </c>
      <c r="H5" s="98">
        <v>3</v>
      </c>
      <c r="I5" s="90">
        <v>5</v>
      </c>
      <c r="J5" s="57">
        <f t="shared" si="0"/>
        <v>24</v>
      </c>
      <c r="K5" s="39"/>
    </row>
    <row r="6" spans="1:12" ht="15" customHeight="1" thickBot="1">
      <c r="A6" s="6" t="s">
        <v>52</v>
      </c>
      <c r="B6" s="5" t="s">
        <v>51</v>
      </c>
      <c r="C6" s="141">
        <v>1</v>
      </c>
      <c r="D6" s="44">
        <v>5</v>
      </c>
      <c r="E6" s="45">
        <v>2</v>
      </c>
      <c r="F6" s="45">
        <v>5</v>
      </c>
      <c r="G6" s="45">
        <v>2</v>
      </c>
      <c r="H6" s="98">
        <v>3</v>
      </c>
      <c r="I6" s="90">
        <v>5</v>
      </c>
      <c r="J6" s="57">
        <f t="shared" si="0"/>
        <v>22</v>
      </c>
      <c r="K6" s="39"/>
    </row>
    <row r="7" spans="1:12" ht="15" customHeight="1" thickBot="1">
      <c r="A7" s="6" t="s">
        <v>52</v>
      </c>
      <c r="B7" s="5" t="s">
        <v>51</v>
      </c>
      <c r="C7" s="141">
        <v>2</v>
      </c>
      <c r="D7" s="44">
        <v>5</v>
      </c>
      <c r="E7" s="45">
        <v>1</v>
      </c>
      <c r="F7" s="45">
        <v>5</v>
      </c>
      <c r="G7" s="45">
        <v>5</v>
      </c>
      <c r="H7" s="98">
        <v>3</v>
      </c>
      <c r="I7" s="90">
        <v>3</v>
      </c>
      <c r="J7" s="57">
        <f t="shared" si="0"/>
        <v>22</v>
      </c>
      <c r="K7" s="39"/>
    </row>
    <row r="8" spans="1:12" ht="15" customHeight="1" thickBot="1">
      <c r="A8" s="6" t="s">
        <v>52</v>
      </c>
      <c r="B8" s="5" t="s">
        <v>51</v>
      </c>
      <c r="C8" s="141">
        <v>3</v>
      </c>
      <c r="D8" s="44">
        <v>3</v>
      </c>
      <c r="E8" s="45">
        <v>3</v>
      </c>
      <c r="F8" s="45">
        <v>3</v>
      </c>
      <c r="G8" s="45">
        <v>3</v>
      </c>
      <c r="H8" s="98">
        <v>3</v>
      </c>
      <c r="I8" s="90">
        <v>5</v>
      </c>
      <c r="J8" s="57">
        <f t="shared" si="0"/>
        <v>20</v>
      </c>
      <c r="K8" s="39"/>
    </row>
    <row r="9" spans="1:12" ht="15" customHeight="1" thickBot="1">
      <c r="A9" s="6" t="s">
        <v>52</v>
      </c>
      <c r="B9" s="5" t="s">
        <v>51</v>
      </c>
      <c r="C9" s="142">
        <v>4</v>
      </c>
      <c r="D9" s="44">
        <v>5</v>
      </c>
      <c r="E9" s="45">
        <v>1</v>
      </c>
      <c r="F9" s="45">
        <v>5</v>
      </c>
      <c r="G9" s="45">
        <v>3</v>
      </c>
      <c r="H9" s="98">
        <v>3</v>
      </c>
      <c r="I9" s="90">
        <v>5</v>
      </c>
      <c r="J9" s="57">
        <f t="shared" si="0"/>
        <v>22</v>
      </c>
      <c r="K9" s="39"/>
    </row>
    <row r="10" spans="1:12" ht="15" customHeight="1">
      <c r="A10" s="6" t="s">
        <v>52</v>
      </c>
      <c r="B10" s="139"/>
      <c r="C10" s="19" t="s">
        <v>29</v>
      </c>
      <c r="D10" s="123"/>
      <c r="E10" s="124"/>
      <c r="F10" s="124"/>
      <c r="G10" s="124"/>
      <c r="H10" s="124"/>
      <c r="I10" s="19"/>
      <c r="J10" s="30">
        <f>AVERAGE(J2:J9)</f>
        <v>20.75</v>
      </c>
      <c r="K10" s="39"/>
    </row>
    <row r="11" spans="1:12" ht="15" customHeight="1">
      <c r="A11" s="6" t="s">
        <v>52</v>
      </c>
      <c r="B11" s="139"/>
      <c r="C11" s="79" t="s">
        <v>36</v>
      </c>
      <c r="D11" s="125"/>
      <c r="E11" s="126"/>
      <c r="F11" s="126"/>
      <c r="G11" s="126"/>
      <c r="H11" s="126"/>
      <c r="I11" s="79"/>
      <c r="J11" s="83">
        <f>STDEV(J2:J9)</f>
        <v>2.6049403612586386</v>
      </c>
      <c r="K11" s="39"/>
    </row>
    <row r="12" spans="1:12" ht="15" customHeight="1" thickBot="1">
      <c r="A12" s="6" t="s">
        <v>52</v>
      </c>
      <c r="B12" s="139"/>
      <c r="C12" s="21" t="s">
        <v>37</v>
      </c>
      <c r="D12" s="127"/>
      <c r="E12" s="128"/>
      <c r="F12" s="128"/>
      <c r="G12" s="128"/>
      <c r="H12" s="129"/>
      <c r="I12" s="21"/>
      <c r="J12" s="31">
        <f>J11/SQRT(10)</f>
        <v>0.82375447104791399</v>
      </c>
      <c r="K12" s="39"/>
    </row>
    <row r="13" spans="1:12" ht="15" customHeight="1" thickBot="1">
      <c r="A13" s="18" t="s">
        <v>27</v>
      </c>
      <c r="B13" s="5" t="s">
        <v>50</v>
      </c>
      <c r="C13" s="141">
        <v>1</v>
      </c>
      <c r="D13" s="84">
        <v>1</v>
      </c>
      <c r="E13" s="85">
        <v>1</v>
      </c>
      <c r="F13" s="85">
        <v>3</v>
      </c>
      <c r="G13" s="85">
        <v>3</v>
      </c>
      <c r="H13" s="97">
        <v>5</v>
      </c>
      <c r="I13" s="89">
        <v>5</v>
      </c>
      <c r="J13" s="57">
        <f t="shared" ref="J13:J20" si="1">SUM(D13:I13)</f>
        <v>18</v>
      </c>
      <c r="K13" s="39"/>
    </row>
    <row r="14" spans="1:12" ht="15" customHeight="1" thickBot="1">
      <c r="A14" s="18" t="s">
        <v>27</v>
      </c>
      <c r="B14" s="5" t="s">
        <v>50</v>
      </c>
      <c r="C14" s="141">
        <v>2</v>
      </c>
      <c r="D14" s="84">
        <v>5</v>
      </c>
      <c r="E14" s="85">
        <v>3</v>
      </c>
      <c r="F14" s="85">
        <v>5</v>
      </c>
      <c r="G14" s="85">
        <v>3</v>
      </c>
      <c r="H14" s="97">
        <v>5</v>
      </c>
      <c r="I14" s="89">
        <v>3</v>
      </c>
      <c r="J14" s="57">
        <f t="shared" si="1"/>
        <v>24</v>
      </c>
      <c r="K14" s="39"/>
    </row>
    <row r="15" spans="1:12" ht="15" customHeight="1" thickBot="1">
      <c r="A15" s="18" t="s">
        <v>27</v>
      </c>
      <c r="B15" s="5" t="s">
        <v>50</v>
      </c>
      <c r="C15" s="141">
        <v>3</v>
      </c>
      <c r="D15" s="84">
        <v>5</v>
      </c>
      <c r="E15" s="85">
        <v>3</v>
      </c>
      <c r="F15" s="85">
        <v>5</v>
      </c>
      <c r="G15" s="85">
        <v>3</v>
      </c>
      <c r="H15" s="97">
        <v>3</v>
      </c>
      <c r="I15" s="89">
        <v>5</v>
      </c>
      <c r="J15" s="57">
        <f t="shared" si="1"/>
        <v>24</v>
      </c>
      <c r="K15" s="39"/>
    </row>
    <row r="16" spans="1:12" ht="15" customHeight="1" thickBot="1">
      <c r="A16" s="18" t="s">
        <v>27</v>
      </c>
      <c r="B16" s="5" t="s">
        <v>50</v>
      </c>
      <c r="C16" s="142">
        <v>4</v>
      </c>
      <c r="D16" s="84">
        <v>3</v>
      </c>
      <c r="E16" s="85">
        <v>3</v>
      </c>
      <c r="F16" s="85">
        <v>5</v>
      </c>
      <c r="G16" s="85">
        <v>1</v>
      </c>
      <c r="H16" s="97">
        <v>3</v>
      </c>
      <c r="I16" s="89">
        <v>5</v>
      </c>
      <c r="J16" s="57">
        <f t="shared" si="1"/>
        <v>20</v>
      </c>
      <c r="K16" s="39"/>
      <c r="L16" s="2"/>
    </row>
    <row r="17" spans="1:12" ht="15" customHeight="1" thickBot="1">
      <c r="A17" s="18" t="s">
        <v>27</v>
      </c>
      <c r="B17" s="5" t="s">
        <v>51</v>
      </c>
      <c r="C17" s="141">
        <v>1</v>
      </c>
      <c r="D17" s="84">
        <v>3</v>
      </c>
      <c r="E17" s="85">
        <v>5</v>
      </c>
      <c r="F17" s="85">
        <v>5</v>
      </c>
      <c r="G17" s="85">
        <v>1</v>
      </c>
      <c r="H17" s="97">
        <v>1</v>
      </c>
      <c r="I17" s="89">
        <v>5</v>
      </c>
      <c r="J17" s="57">
        <f t="shared" si="1"/>
        <v>20</v>
      </c>
      <c r="K17" s="39"/>
      <c r="L17" s="2"/>
    </row>
    <row r="18" spans="1:12" ht="15" customHeight="1" thickBot="1">
      <c r="A18" s="18" t="s">
        <v>27</v>
      </c>
      <c r="B18" s="5" t="s">
        <v>51</v>
      </c>
      <c r="C18" s="141">
        <v>2</v>
      </c>
      <c r="D18" s="84">
        <v>3</v>
      </c>
      <c r="E18" s="85">
        <v>5</v>
      </c>
      <c r="F18" s="85">
        <v>5</v>
      </c>
      <c r="G18" s="85">
        <v>1</v>
      </c>
      <c r="H18" s="97">
        <v>1</v>
      </c>
      <c r="I18" s="89">
        <v>5</v>
      </c>
      <c r="J18" s="57">
        <f t="shared" si="1"/>
        <v>20</v>
      </c>
      <c r="K18" s="39"/>
      <c r="L18" s="2"/>
    </row>
    <row r="19" spans="1:12" ht="15" customHeight="1" thickBot="1">
      <c r="A19" s="18" t="s">
        <v>27</v>
      </c>
      <c r="B19" s="5" t="s">
        <v>51</v>
      </c>
      <c r="C19" s="141">
        <v>3</v>
      </c>
      <c r="D19" s="84">
        <v>1</v>
      </c>
      <c r="E19" s="85">
        <v>5</v>
      </c>
      <c r="F19" s="85">
        <v>5</v>
      </c>
      <c r="G19" s="85">
        <v>3</v>
      </c>
      <c r="H19" s="97">
        <v>3</v>
      </c>
      <c r="I19" s="89">
        <v>5</v>
      </c>
      <c r="J19" s="57">
        <f t="shared" si="1"/>
        <v>22</v>
      </c>
      <c r="K19" s="39"/>
      <c r="L19" s="2"/>
    </row>
    <row r="20" spans="1:12" ht="15" customHeight="1" thickBot="1">
      <c r="A20" s="18" t="s">
        <v>27</v>
      </c>
      <c r="B20" s="5" t="s">
        <v>51</v>
      </c>
      <c r="C20" s="142">
        <v>4</v>
      </c>
      <c r="D20" s="84">
        <v>1</v>
      </c>
      <c r="E20" s="85">
        <v>1</v>
      </c>
      <c r="F20" s="85">
        <v>5</v>
      </c>
      <c r="G20" s="85">
        <v>3</v>
      </c>
      <c r="H20" s="97">
        <v>3</v>
      </c>
      <c r="I20" s="89">
        <v>5</v>
      </c>
      <c r="J20" s="57">
        <f t="shared" si="1"/>
        <v>18</v>
      </c>
      <c r="K20" s="39"/>
      <c r="L20" s="2"/>
    </row>
    <row r="21" spans="1:12" ht="15" customHeight="1">
      <c r="A21" s="18" t="s">
        <v>27</v>
      </c>
      <c r="B21" s="19"/>
      <c r="C21" s="19" t="s">
        <v>29</v>
      </c>
      <c r="D21" s="123"/>
      <c r="E21" s="124"/>
      <c r="F21" s="124"/>
      <c r="G21" s="124"/>
      <c r="H21" s="130"/>
      <c r="I21" s="19"/>
      <c r="J21" s="30">
        <f>AVERAGE(J13:J17)</f>
        <v>21.2</v>
      </c>
      <c r="K21" s="2"/>
      <c r="L21" s="2"/>
    </row>
    <row r="22" spans="1:12" ht="15" customHeight="1">
      <c r="A22" s="18" t="s">
        <v>27</v>
      </c>
      <c r="B22" s="79"/>
      <c r="C22" s="79" t="s">
        <v>36</v>
      </c>
      <c r="D22" s="125"/>
      <c r="E22" s="126"/>
      <c r="F22" s="126"/>
      <c r="G22" s="126"/>
      <c r="H22" s="131"/>
      <c r="I22" s="79"/>
      <c r="J22" s="83">
        <f>STDEV(J13:J17)</f>
        <v>2.6832815729997561</v>
      </c>
      <c r="K22" s="2"/>
      <c r="L22" s="2"/>
    </row>
    <row r="23" spans="1:12" ht="15" customHeight="1" thickBot="1">
      <c r="A23" s="18" t="s">
        <v>27</v>
      </c>
      <c r="B23" s="21"/>
      <c r="C23" s="21" t="s">
        <v>37</v>
      </c>
      <c r="D23" s="127"/>
      <c r="E23" s="128"/>
      <c r="F23" s="128"/>
      <c r="G23" s="128"/>
      <c r="H23" s="132"/>
      <c r="I23" s="21"/>
      <c r="J23" s="31">
        <f>J22/SQRT(5)</f>
        <v>1.2000000000000037</v>
      </c>
      <c r="K23" s="2"/>
      <c r="L23" s="2"/>
    </row>
    <row r="24" spans="1:12" ht="15" customHeight="1" thickBot="1">
      <c r="A24" s="18" t="s">
        <v>26</v>
      </c>
      <c r="B24" s="5" t="s">
        <v>50</v>
      </c>
      <c r="C24" s="141">
        <v>1</v>
      </c>
      <c r="D24" s="44">
        <v>3</v>
      </c>
      <c r="E24" s="45">
        <v>1</v>
      </c>
      <c r="F24" s="45">
        <v>5</v>
      </c>
      <c r="G24" s="45">
        <v>3</v>
      </c>
      <c r="H24" s="48">
        <v>5</v>
      </c>
      <c r="I24" s="90">
        <v>3</v>
      </c>
      <c r="J24" s="57">
        <f t="shared" ref="J24:J31" si="2">SUM(D24:I24)</f>
        <v>20</v>
      </c>
      <c r="K24" s="2"/>
      <c r="L24" s="2"/>
    </row>
    <row r="25" spans="1:12" ht="15" customHeight="1" thickBot="1">
      <c r="A25" s="18" t="s">
        <v>26</v>
      </c>
      <c r="B25" s="5" t="s">
        <v>50</v>
      </c>
      <c r="C25" s="141">
        <v>2</v>
      </c>
      <c r="D25" s="41">
        <v>3</v>
      </c>
      <c r="E25" s="42">
        <v>1</v>
      </c>
      <c r="F25" s="42">
        <v>5</v>
      </c>
      <c r="G25" s="42">
        <v>3</v>
      </c>
      <c r="H25" s="50">
        <v>3</v>
      </c>
      <c r="I25" s="149">
        <v>5</v>
      </c>
      <c r="J25" s="57">
        <f t="shared" si="2"/>
        <v>20</v>
      </c>
    </row>
    <row r="26" spans="1:12" ht="15" customHeight="1" thickBot="1">
      <c r="A26" s="18" t="s">
        <v>26</v>
      </c>
      <c r="B26" s="5" t="s">
        <v>50</v>
      </c>
      <c r="C26" s="141">
        <v>3</v>
      </c>
      <c r="D26" s="41">
        <v>3</v>
      </c>
      <c r="E26" s="42">
        <v>1</v>
      </c>
      <c r="F26" s="42">
        <v>5</v>
      </c>
      <c r="G26" s="42">
        <v>3</v>
      </c>
      <c r="H26" s="50">
        <v>3</v>
      </c>
      <c r="I26" s="149">
        <v>5</v>
      </c>
      <c r="J26" s="57">
        <f t="shared" si="2"/>
        <v>20</v>
      </c>
      <c r="K26" s="2"/>
      <c r="L26" s="2"/>
    </row>
    <row r="27" spans="1:12" ht="15" customHeight="1" thickBot="1">
      <c r="A27" s="18" t="s">
        <v>26</v>
      </c>
      <c r="B27" s="5" t="s">
        <v>50</v>
      </c>
      <c r="C27" s="142">
        <v>4</v>
      </c>
      <c r="D27" s="143">
        <v>5</v>
      </c>
      <c r="E27" s="144">
        <v>1</v>
      </c>
      <c r="F27" s="150">
        <v>5</v>
      </c>
      <c r="G27" s="150">
        <v>3</v>
      </c>
      <c r="H27" s="151">
        <v>3</v>
      </c>
      <c r="I27" s="152">
        <v>5</v>
      </c>
      <c r="J27" s="57">
        <f t="shared" si="2"/>
        <v>22</v>
      </c>
      <c r="K27" s="2"/>
      <c r="L27" s="2"/>
    </row>
    <row r="28" spans="1:12" ht="15" customHeight="1" thickBot="1">
      <c r="A28" s="18" t="s">
        <v>26</v>
      </c>
      <c r="B28" s="5" t="s">
        <v>51</v>
      </c>
      <c r="C28" s="141">
        <v>1</v>
      </c>
      <c r="D28" s="61">
        <v>1</v>
      </c>
      <c r="E28" s="42">
        <v>1</v>
      </c>
      <c r="F28" s="42">
        <v>3</v>
      </c>
      <c r="G28" s="42">
        <v>3</v>
      </c>
      <c r="H28" s="49">
        <v>3</v>
      </c>
      <c r="I28" s="43">
        <v>5</v>
      </c>
      <c r="J28" s="57">
        <f t="shared" si="2"/>
        <v>16</v>
      </c>
      <c r="K28" s="2"/>
      <c r="L28" s="2"/>
    </row>
    <row r="29" spans="1:12" ht="15" customHeight="1" thickBot="1">
      <c r="A29" s="18" t="s">
        <v>26</v>
      </c>
      <c r="B29" s="5" t="s">
        <v>51</v>
      </c>
      <c r="C29" s="141">
        <v>2</v>
      </c>
      <c r="D29" s="61">
        <v>5</v>
      </c>
      <c r="E29" s="42">
        <v>1</v>
      </c>
      <c r="F29" s="42">
        <v>5</v>
      </c>
      <c r="G29" s="42">
        <v>3</v>
      </c>
      <c r="H29" s="49">
        <v>5</v>
      </c>
      <c r="I29" s="43">
        <v>5</v>
      </c>
      <c r="J29" s="57">
        <f t="shared" si="2"/>
        <v>24</v>
      </c>
      <c r="K29" s="2"/>
      <c r="L29" s="2"/>
    </row>
    <row r="30" spans="1:12" ht="15" customHeight="1" thickBot="1">
      <c r="A30" s="18" t="s">
        <v>26</v>
      </c>
      <c r="B30" s="5" t="s">
        <v>51</v>
      </c>
      <c r="C30" s="141">
        <v>3</v>
      </c>
      <c r="D30" s="153">
        <v>3</v>
      </c>
      <c r="E30" s="144">
        <v>1</v>
      </c>
      <c r="F30" s="144">
        <v>3</v>
      </c>
      <c r="G30" s="144">
        <v>1</v>
      </c>
      <c r="H30" s="62">
        <v>3</v>
      </c>
      <c r="I30" s="145">
        <v>3</v>
      </c>
      <c r="J30" s="57">
        <f t="shared" si="2"/>
        <v>14</v>
      </c>
      <c r="K30" s="2"/>
      <c r="L30" s="2"/>
    </row>
    <row r="31" spans="1:12" ht="15" customHeight="1" thickBot="1">
      <c r="A31" s="18" t="s">
        <v>26</v>
      </c>
      <c r="B31" s="5" t="s">
        <v>51</v>
      </c>
      <c r="C31" s="142">
        <v>4</v>
      </c>
      <c r="D31" s="146">
        <v>3</v>
      </c>
      <c r="E31" s="147">
        <v>1</v>
      </c>
      <c r="F31" s="147">
        <v>3</v>
      </c>
      <c r="G31" s="147">
        <v>3</v>
      </c>
      <c r="H31" s="154">
        <v>5</v>
      </c>
      <c r="I31" s="148">
        <v>5</v>
      </c>
      <c r="J31" s="57">
        <f t="shared" si="2"/>
        <v>20</v>
      </c>
      <c r="K31" s="2"/>
      <c r="L31" s="2"/>
    </row>
    <row r="32" spans="1:12">
      <c r="A32" s="18" t="s">
        <v>26</v>
      </c>
      <c r="B32" s="19"/>
      <c r="C32" s="19" t="s">
        <v>29</v>
      </c>
      <c r="D32" s="123"/>
      <c r="E32" s="124"/>
      <c r="F32" s="124"/>
      <c r="G32" s="124"/>
      <c r="H32" s="124"/>
      <c r="I32" s="19"/>
      <c r="J32" s="30">
        <f>AVERAGE(J24:J28)</f>
        <v>19.600000000000001</v>
      </c>
    </row>
    <row r="33" spans="1:10">
      <c r="A33" s="18" t="s">
        <v>26</v>
      </c>
      <c r="B33" s="72"/>
      <c r="C33" s="79" t="s">
        <v>36</v>
      </c>
      <c r="D33" s="133"/>
      <c r="E33" s="134"/>
      <c r="F33" s="134"/>
      <c r="G33" s="134"/>
      <c r="H33" s="134"/>
      <c r="I33" s="72"/>
      <c r="J33" s="83">
        <f>STDEV(J24:J28)</f>
        <v>2.190890230020667</v>
      </c>
    </row>
    <row r="34" spans="1:10" ht="13.5" thickBot="1">
      <c r="A34" s="18" t="s">
        <v>26</v>
      </c>
      <c r="B34" s="21"/>
      <c r="C34" s="21" t="s">
        <v>37</v>
      </c>
      <c r="D34" s="127"/>
      <c r="E34" s="128"/>
      <c r="F34" s="128"/>
      <c r="G34" s="128"/>
      <c r="H34" s="129"/>
      <c r="I34" s="21"/>
      <c r="J34" s="31">
        <f>J33/SQRT(5)</f>
        <v>0.97979589711327231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8"/>
  </sheetPr>
  <dimension ref="A1:K128"/>
  <sheetViews>
    <sheetView tabSelected="1" workbookViewId="0">
      <selection activeCell="I18" sqref="I18"/>
    </sheetView>
  </sheetViews>
  <sheetFormatPr defaultRowHeight="12.75"/>
  <cols>
    <col min="1" max="1" width="21.7109375" customWidth="1"/>
    <col min="4" max="9" width="12.7109375" customWidth="1"/>
  </cols>
  <sheetData>
    <row r="1" spans="1:11" ht="26.25" thickBot="1">
      <c r="A1" s="7" t="s">
        <v>20</v>
      </c>
      <c r="B1" s="8" t="s">
        <v>49</v>
      </c>
      <c r="C1" s="140" t="s">
        <v>28</v>
      </c>
      <c r="D1" s="9" t="s">
        <v>0</v>
      </c>
      <c r="E1" s="10" t="s">
        <v>88</v>
      </c>
      <c r="F1" s="10" t="s">
        <v>2</v>
      </c>
      <c r="G1" s="10" t="s">
        <v>3</v>
      </c>
      <c r="H1" s="11" t="s">
        <v>4</v>
      </c>
      <c r="I1" s="8" t="s">
        <v>5</v>
      </c>
      <c r="J1" s="137" t="s">
        <v>47</v>
      </c>
      <c r="K1" s="138" t="s">
        <v>48</v>
      </c>
    </row>
    <row r="2" spans="1:11" ht="18" customHeight="1" thickBot="1">
      <c r="A2" s="6" t="s">
        <v>52</v>
      </c>
      <c r="B2" s="5" t="s">
        <v>50</v>
      </c>
      <c r="C2" s="141">
        <v>1</v>
      </c>
      <c r="D2" s="155">
        <v>0.4</v>
      </c>
      <c r="E2" s="45">
        <v>1.92</v>
      </c>
      <c r="F2" s="156">
        <v>1</v>
      </c>
      <c r="G2" s="156">
        <v>0.7</v>
      </c>
      <c r="H2" s="157">
        <v>0.75</v>
      </c>
      <c r="I2" s="156">
        <v>0.79</v>
      </c>
    </row>
    <row r="3" spans="1:11" ht="18" customHeight="1" thickBot="1">
      <c r="A3" s="6" t="s">
        <v>52</v>
      </c>
      <c r="B3" s="5" t="s">
        <v>50</v>
      </c>
      <c r="C3" s="141">
        <v>2</v>
      </c>
      <c r="D3" s="155">
        <v>0.45</v>
      </c>
      <c r="E3" s="45">
        <v>0.64500000000000002</v>
      </c>
      <c r="F3" s="156">
        <v>0.45</v>
      </c>
      <c r="G3" s="156">
        <v>0.5</v>
      </c>
      <c r="H3" s="157">
        <v>1</v>
      </c>
      <c r="I3" s="158">
        <v>0.54500000000000004</v>
      </c>
    </row>
    <row r="4" spans="1:11" ht="18" customHeight="1" thickBot="1">
      <c r="A4" s="6" t="s">
        <v>52</v>
      </c>
      <c r="B4" s="5" t="s">
        <v>50</v>
      </c>
      <c r="C4" s="141">
        <v>3</v>
      </c>
      <c r="D4" s="155">
        <v>0.2</v>
      </c>
      <c r="E4" s="45">
        <v>0.43</v>
      </c>
      <c r="F4" s="156">
        <v>0.1</v>
      </c>
      <c r="G4" s="156">
        <v>0.55000000000000004</v>
      </c>
      <c r="H4" s="157">
        <v>0.3</v>
      </c>
      <c r="I4" s="156">
        <v>0.73</v>
      </c>
    </row>
    <row r="5" spans="1:11" ht="18" customHeight="1" thickBot="1">
      <c r="A5" s="6" t="s">
        <v>52</v>
      </c>
      <c r="B5" s="5" t="s">
        <v>50</v>
      </c>
      <c r="C5" s="142">
        <v>4</v>
      </c>
      <c r="D5" s="155">
        <v>0.75</v>
      </c>
      <c r="E5" s="45">
        <v>1.01</v>
      </c>
      <c r="F5" s="156">
        <v>0.85</v>
      </c>
      <c r="G5" s="156">
        <v>0.85</v>
      </c>
      <c r="H5" s="157">
        <v>0.6</v>
      </c>
      <c r="I5" s="158">
        <v>0.874</v>
      </c>
    </row>
    <row r="6" spans="1:11" ht="18" customHeight="1" thickBot="1">
      <c r="A6" s="6" t="s">
        <v>52</v>
      </c>
      <c r="B6" s="5" t="s">
        <v>51</v>
      </c>
      <c r="C6" s="141">
        <v>1</v>
      </c>
      <c r="D6" s="155">
        <v>0.87</v>
      </c>
      <c r="E6" s="45">
        <v>0.93</v>
      </c>
      <c r="F6" s="156">
        <v>0.95</v>
      </c>
      <c r="G6" s="156">
        <v>0.25</v>
      </c>
      <c r="H6" s="157">
        <v>0.78</v>
      </c>
      <c r="I6" s="45">
        <v>87.5</v>
      </c>
    </row>
    <row r="7" spans="1:11" ht="18" customHeight="1" thickBot="1">
      <c r="A7" s="6" t="s">
        <v>52</v>
      </c>
      <c r="B7" s="5" t="s">
        <v>51</v>
      </c>
      <c r="C7" s="141">
        <v>2</v>
      </c>
      <c r="D7" s="155">
        <v>0.5</v>
      </c>
      <c r="E7" s="45">
        <v>1.05</v>
      </c>
      <c r="F7" s="156">
        <v>0.85</v>
      </c>
      <c r="G7" s="156">
        <v>0</v>
      </c>
      <c r="H7" s="159">
        <v>0.72499999999999998</v>
      </c>
      <c r="I7" s="156">
        <v>0.68</v>
      </c>
    </row>
    <row r="8" spans="1:11" ht="18" customHeight="1" thickBot="1">
      <c r="A8" s="6" t="s">
        <v>52</v>
      </c>
      <c r="B8" s="5" t="s">
        <v>51</v>
      </c>
      <c r="C8" s="141">
        <v>3</v>
      </c>
      <c r="D8" s="155">
        <v>0.4</v>
      </c>
      <c r="E8" s="47">
        <v>0.70499999999999996</v>
      </c>
      <c r="F8" s="156">
        <v>0.25</v>
      </c>
      <c r="G8" s="156">
        <v>0.15</v>
      </c>
      <c r="H8" s="157">
        <v>0.65</v>
      </c>
      <c r="I8" s="158">
        <v>0.86399999999999999</v>
      </c>
    </row>
    <row r="9" spans="1:11" ht="18" customHeight="1" thickBot="1">
      <c r="A9" s="6" t="s">
        <v>52</v>
      </c>
      <c r="B9" s="5" t="s">
        <v>51</v>
      </c>
      <c r="C9" s="142">
        <v>4</v>
      </c>
      <c r="D9" s="155">
        <v>0.8</v>
      </c>
      <c r="E9" s="45">
        <v>1.05</v>
      </c>
      <c r="F9" s="156">
        <v>0.8</v>
      </c>
      <c r="G9" s="156">
        <v>0.5</v>
      </c>
      <c r="H9" s="159">
        <v>0.52500000000000002</v>
      </c>
      <c r="I9" s="158">
        <v>0.84230000000000005</v>
      </c>
    </row>
    <row r="10" spans="1:11" ht="18" customHeight="1">
      <c r="A10" s="6" t="s">
        <v>52</v>
      </c>
      <c r="B10" s="139"/>
      <c r="C10" s="19" t="s">
        <v>29</v>
      </c>
      <c r="D10" s="24"/>
      <c r="E10" s="20"/>
      <c r="F10" s="20"/>
      <c r="G10" s="20"/>
      <c r="H10" s="20"/>
      <c r="I10" s="26"/>
      <c r="J10" s="139"/>
      <c r="K10" s="139"/>
    </row>
    <row r="11" spans="1:11" ht="18" customHeight="1">
      <c r="A11" s="6" t="s">
        <v>52</v>
      </c>
      <c r="B11" s="139"/>
      <c r="C11" s="79" t="s">
        <v>36</v>
      </c>
      <c r="D11" s="80"/>
      <c r="E11" s="81"/>
      <c r="F11" s="81"/>
      <c r="G11" s="81"/>
      <c r="H11" s="81"/>
      <c r="I11" s="82"/>
      <c r="J11" s="139"/>
      <c r="K11" s="139"/>
    </row>
    <row r="12" spans="1:11" ht="18" customHeight="1" thickBot="1">
      <c r="A12" s="6" t="s">
        <v>52</v>
      </c>
      <c r="B12" s="139"/>
      <c r="C12" s="21" t="s">
        <v>37</v>
      </c>
      <c r="D12" s="25"/>
      <c r="E12" s="23"/>
      <c r="F12" s="23"/>
      <c r="G12" s="23"/>
      <c r="H12" s="29"/>
      <c r="I12" s="27"/>
      <c r="J12" s="139"/>
      <c r="K12" s="139"/>
    </row>
    <row r="13" spans="1:11" ht="18" customHeight="1">
      <c r="A13" s="18" t="s">
        <v>27</v>
      </c>
      <c r="B13" s="5" t="s">
        <v>50</v>
      </c>
      <c r="C13" s="141">
        <v>1</v>
      </c>
      <c r="D13" s="160">
        <v>0.1</v>
      </c>
      <c r="E13" s="85">
        <v>1.49</v>
      </c>
      <c r="F13" s="161">
        <v>0.25</v>
      </c>
      <c r="G13" s="161">
        <v>0.25</v>
      </c>
      <c r="H13" s="162">
        <v>0.94</v>
      </c>
      <c r="I13" s="161">
        <v>0.83</v>
      </c>
    </row>
    <row r="14" spans="1:11" ht="18" customHeight="1">
      <c r="A14" s="18" t="s">
        <v>27</v>
      </c>
      <c r="B14" s="5" t="s">
        <v>50</v>
      </c>
      <c r="C14" s="141">
        <v>2</v>
      </c>
      <c r="D14" s="160">
        <v>0.5</v>
      </c>
      <c r="E14" s="85">
        <v>0.66400000000000003</v>
      </c>
      <c r="F14" s="161">
        <v>0.6</v>
      </c>
      <c r="G14" s="161">
        <v>0.4</v>
      </c>
      <c r="H14" s="163">
        <v>1.05</v>
      </c>
      <c r="I14" s="164">
        <v>0.66200000000000003</v>
      </c>
    </row>
    <row r="15" spans="1:11" ht="18" customHeight="1">
      <c r="A15" s="18" t="s">
        <v>27</v>
      </c>
      <c r="B15" s="5" t="s">
        <v>50</v>
      </c>
      <c r="C15" s="141">
        <v>3</v>
      </c>
      <c r="D15" s="160">
        <v>0.65</v>
      </c>
      <c r="E15" s="85">
        <v>0.74299999999999999</v>
      </c>
      <c r="F15" s="161">
        <v>0.6</v>
      </c>
      <c r="G15" s="164">
        <v>7.4999999999999997E-2</v>
      </c>
      <c r="H15" s="163">
        <v>0.72499999999999998</v>
      </c>
      <c r="I15" s="161">
        <v>0.84</v>
      </c>
    </row>
    <row r="16" spans="1:11" ht="18" customHeight="1">
      <c r="A16" s="18" t="s">
        <v>27</v>
      </c>
      <c r="B16" s="5" t="s">
        <v>50</v>
      </c>
      <c r="C16" s="142">
        <v>4</v>
      </c>
      <c r="D16" s="160">
        <v>0.35</v>
      </c>
      <c r="E16" s="85">
        <v>0.66</v>
      </c>
      <c r="F16" s="161">
        <v>0.95</v>
      </c>
      <c r="G16" s="161">
        <v>0.55000000000000004</v>
      </c>
      <c r="H16" s="162">
        <v>0.52500000000000002</v>
      </c>
      <c r="I16" s="164">
        <v>0.94599999999999995</v>
      </c>
    </row>
    <row r="17" spans="1:11" ht="18" customHeight="1">
      <c r="A17" s="18" t="s">
        <v>27</v>
      </c>
      <c r="B17" s="5" t="s">
        <v>51</v>
      </c>
      <c r="C17" s="141">
        <v>1</v>
      </c>
      <c r="D17" s="160">
        <v>0.4</v>
      </c>
      <c r="E17" s="85">
        <v>0.56999999999999995</v>
      </c>
      <c r="F17" s="161">
        <v>1</v>
      </c>
      <c r="G17" s="161">
        <v>0.85</v>
      </c>
      <c r="H17" s="162">
        <v>0.35</v>
      </c>
      <c r="I17" s="85">
        <v>87.5</v>
      </c>
    </row>
    <row r="18" spans="1:11" ht="18" customHeight="1">
      <c r="A18" s="18" t="s">
        <v>27</v>
      </c>
      <c r="B18" s="5" t="s">
        <v>51</v>
      </c>
      <c r="C18" s="141">
        <v>2</v>
      </c>
      <c r="D18" s="160">
        <v>0.35</v>
      </c>
      <c r="E18" s="85">
        <v>0.54</v>
      </c>
      <c r="F18" s="161">
        <v>0.75</v>
      </c>
      <c r="G18" s="161">
        <v>0.6</v>
      </c>
      <c r="H18" s="163">
        <v>0.42499999999999999</v>
      </c>
      <c r="I18" s="161">
        <v>0.87</v>
      </c>
    </row>
    <row r="19" spans="1:11" ht="18" customHeight="1">
      <c r="A19" s="18" t="s">
        <v>27</v>
      </c>
      <c r="B19" s="5" t="s">
        <v>51</v>
      </c>
      <c r="C19" s="141">
        <v>3</v>
      </c>
      <c r="D19" s="160">
        <v>0.1</v>
      </c>
      <c r="E19" s="85">
        <v>0.56999999999999995</v>
      </c>
      <c r="F19" s="161">
        <v>0.6</v>
      </c>
      <c r="G19" s="161">
        <v>0.1</v>
      </c>
      <c r="H19" s="163">
        <v>0.625</v>
      </c>
      <c r="I19" s="164">
        <v>0.94599999999999995</v>
      </c>
    </row>
    <row r="20" spans="1:11" ht="18" customHeight="1" thickBot="1">
      <c r="A20" s="18" t="s">
        <v>27</v>
      </c>
      <c r="B20" s="5" t="s">
        <v>51</v>
      </c>
      <c r="C20" s="142">
        <v>4</v>
      </c>
      <c r="D20" s="160">
        <v>0.05</v>
      </c>
      <c r="E20" s="85">
        <v>1.54</v>
      </c>
      <c r="F20" s="161">
        <v>0.65</v>
      </c>
      <c r="G20" s="161">
        <v>0.5</v>
      </c>
      <c r="H20" s="163">
        <v>0.67500000000000004</v>
      </c>
      <c r="I20" s="161">
        <v>0.95</v>
      </c>
    </row>
    <row r="21" spans="1:11" ht="18" customHeight="1">
      <c r="A21" s="18" t="s">
        <v>27</v>
      </c>
      <c r="B21" s="19"/>
      <c r="C21" s="19" t="s">
        <v>29</v>
      </c>
      <c r="D21" s="24"/>
      <c r="E21" s="20"/>
      <c r="F21" s="20"/>
      <c r="G21" s="20"/>
      <c r="H21" s="93"/>
      <c r="I21" s="26"/>
      <c r="J21" s="139"/>
      <c r="K21" s="139"/>
    </row>
    <row r="22" spans="1:11" ht="18" customHeight="1">
      <c r="A22" s="18" t="s">
        <v>27</v>
      </c>
      <c r="B22" s="79"/>
      <c r="C22" s="79" t="s">
        <v>36</v>
      </c>
      <c r="D22" s="80"/>
      <c r="E22" s="81"/>
      <c r="F22" s="81"/>
      <c r="G22" s="81"/>
      <c r="H22" s="96"/>
      <c r="I22" s="82"/>
      <c r="J22" s="139"/>
      <c r="K22" s="139"/>
    </row>
    <row r="23" spans="1:11" ht="18" customHeight="1" thickBot="1">
      <c r="A23" s="18" t="s">
        <v>27</v>
      </c>
      <c r="B23" s="21"/>
      <c r="C23" s="21" t="s">
        <v>37</v>
      </c>
      <c r="D23" s="25"/>
      <c r="E23" s="23"/>
      <c r="F23" s="23"/>
      <c r="G23" s="23"/>
      <c r="H23" s="95"/>
      <c r="I23" s="27"/>
      <c r="J23" s="139"/>
      <c r="K23" s="139"/>
    </row>
    <row r="24" spans="1:11" ht="18" customHeight="1" thickBot="1">
      <c r="A24" s="18" t="s">
        <v>26</v>
      </c>
      <c r="B24" s="5" t="s">
        <v>50</v>
      </c>
      <c r="C24" s="141">
        <v>1</v>
      </c>
      <c r="D24" s="113"/>
      <c r="E24" s="45"/>
      <c r="F24" s="114"/>
      <c r="G24" s="114"/>
      <c r="H24" s="115"/>
      <c r="I24" s="114"/>
    </row>
    <row r="25" spans="1:11" ht="18" customHeight="1" thickBot="1">
      <c r="A25" s="18" t="s">
        <v>26</v>
      </c>
      <c r="B25" s="5" t="s">
        <v>50</v>
      </c>
      <c r="C25" s="141">
        <v>2</v>
      </c>
      <c r="D25" s="44"/>
      <c r="E25" s="45"/>
      <c r="F25" s="45"/>
      <c r="G25" s="114"/>
      <c r="H25" s="115"/>
      <c r="I25" s="114"/>
    </row>
    <row r="26" spans="1:11" ht="18" customHeight="1" thickBot="1">
      <c r="A26" s="18" t="s">
        <v>26</v>
      </c>
      <c r="B26" s="5" t="s">
        <v>50</v>
      </c>
      <c r="C26" s="141">
        <v>3</v>
      </c>
      <c r="D26" s="44"/>
      <c r="E26" s="45"/>
      <c r="F26" s="45"/>
      <c r="G26" s="45"/>
      <c r="H26" s="98"/>
      <c r="I26" s="45"/>
    </row>
    <row r="27" spans="1:11" ht="18" customHeight="1" thickBot="1">
      <c r="A27" s="18" t="s">
        <v>26</v>
      </c>
      <c r="B27" s="5" t="s">
        <v>50</v>
      </c>
      <c r="C27" s="142">
        <v>4</v>
      </c>
      <c r="D27" s="44"/>
      <c r="E27" s="45"/>
      <c r="F27" s="45"/>
      <c r="G27" s="45"/>
      <c r="H27" s="98"/>
      <c r="I27" s="45"/>
    </row>
    <row r="28" spans="1:11" ht="18" customHeight="1" thickBot="1">
      <c r="A28" s="18" t="s">
        <v>26</v>
      </c>
      <c r="B28" s="5" t="s">
        <v>51</v>
      </c>
      <c r="C28" s="141">
        <v>1</v>
      </c>
      <c r="D28" s="44"/>
      <c r="E28" s="45"/>
      <c r="F28" s="45"/>
      <c r="G28" s="45"/>
      <c r="H28" s="98"/>
      <c r="I28" s="45"/>
    </row>
    <row r="29" spans="1:11" ht="18" customHeight="1" thickBot="1">
      <c r="A29" s="18" t="s">
        <v>26</v>
      </c>
      <c r="B29" s="5" t="s">
        <v>51</v>
      </c>
      <c r="C29" s="141">
        <v>2</v>
      </c>
      <c r="D29" s="44"/>
      <c r="E29" s="45"/>
      <c r="F29" s="45"/>
      <c r="G29" s="45"/>
      <c r="H29" s="98"/>
      <c r="I29" s="90"/>
    </row>
    <row r="30" spans="1:11" ht="18" customHeight="1" thickBot="1">
      <c r="A30" s="18" t="s">
        <v>26</v>
      </c>
      <c r="B30" s="5" t="s">
        <v>51</v>
      </c>
      <c r="C30" s="141">
        <v>3</v>
      </c>
      <c r="D30" s="44"/>
      <c r="E30" s="45"/>
      <c r="F30" s="45"/>
      <c r="G30" s="45"/>
      <c r="H30" s="98"/>
      <c r="I30" s="90"/>
    </row>
    <row r="31" spans="1:11" ht="18" customHeight="1" thickBot="1">
      <c r="A31" s="18" t="s">
        <v>26</v>
      </c>
      <c r="B31" s="5" t="s">
        <v>51</v>
      </c>
      <c r="C31" s="142">
        <v>4</v>
      </c>
      <c r="D31" s="44"/>
      <c r="E31" s="45"/>
      <c r="F31" s="45"/>
      <c r="G31" s="45"/>
      <c r="H31" s="98"/>
      <c r="I31" s="90"/>
    </row>
    <row r="32" spans="1:11" ht="18" customHeight="1">
      <c r="A32" s="18" t="s">
        <v>26</v>
      </c>
      <c r="B32" s="19"/>
      <c r="C32" s="19" t="s">
        <v>29</v>
      </c>
      <c r="D32" s="24"/>
      <c r="E32" s="20"/>
      <c r="F32" s="20"/>
      <c r="G32" s="20"/>
      <c r="H32" s="20"/>
      <c r="I32" s="26"/>
      <c r="J32" s="139"/>
      <c r="K32" s="139"/>
    </row>
    <row r="33" spans="1:11" ht="18" customHeight="1">
      <c r="A33" s="18" t="s">
        <v>26</v>
      </c>
      <c r="B33" s="72"/>
      <c r="C33" s="79" t="s">
        <v>36</v>
      </c>
      <c r="D33" s="73"/>
      <c r="E33" s="74"/>
      <c r="F33" s="74"/>
      <c r="G33" s="74"/>
      <c r="H33" s="74"/>
      <c r="I33" s="75"/>
      <c r="J33" s="139"/>
      <c r="K33" s="139"/>
    </row>
    <row r="34" spans="1:11" ht="18" customHeight="1" thickBot="1">
      <c r="A34" s="18" t="s">
        <v>26</v>
      </c>
      <c r="B34" s="21"/>
      <c r="C34" s="21" t="s">
        <v>37</v>
      </c>
      <c r="D34" s="25"/>
      <c r="E34" s="23"/>
      <c r="F34" s="23"/>
      <c r="G34" s="23"/>
      <c r="H34" s="29"/>
      <c r="I34" s="27"/>
      <c r="J34" s="139"/>
      <c r="K34" s="139"/>
    </row>
    <row r="35" spans="1:11" ht="18" customHeight="1"/>
    <row r="36" spans="1:11" ht="18" customHeight="1"/>
    <row r="37" spans="1:11" ht="18" customHeight="1"/>
    <row r="38" spans="1:11" ht="18" customHeight="1"/>
    <row r="39" spans="1:11" ht="18" customHeight="1"/>
    <row r="40" spans="1:11" ht="18" customHeight="1"/>
    <row r="41" spans="1:11" ht="18" customHeight="1"/>
    <row r="42" spans="1:11" ht="18" customHeight="1"/>
    <row r="43" spans="1:11" ht="18" customHeight="1"/>
    <row r="44" spans="1:11" ht="18" customHeight="1"/>
    <row r="45" spans="1:11" ht="18" customHeight="1"/>
    <row r="46" spans="1:11" ht="18" customHeight="1"/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16"/>
  </sheetPr>
  <dimension ref="A1:N34"/>
  <sheetViews>
    <sheetView zoomScaleNormal="100" workbookViewId="0">
      <selection activeCell="D24" sqref="D24:D31"/>
    </sheetView>
  </sheetViews>
  <sheetFormatPr defaultColWidth="8.85546875" defaultRowHeight="12.75"/>
  <cols>
    <col min="1" max="1" width="22.85546875" customWidth="1"/>
    <col min="2" max="4" width="14.28515625" customWidth="1"/>
    <col min="5" max="5" width="15" customWidth="1"/>
    <col min="6" max="6" width="13.140625" customWidth="1"/>
    <col min="7" max="7" width="13" customWidth="1"/>
    <col min="8" max="9" width="14.28515625" customWidth="1"/>
    <col min="10" max="10" width="10.42578125" customWidth="1"/>
    <col min="11" max="11" width="10.5703125" customWidth="1"/>
    <col min="12" max="12" width="10.42578125" customWidth="1"/>
    <col min="13" max="13" width="10.7109375" bestFit="1" customWidth="1"/>
    <col min="14" max="14" width="11" customWidth="1"/>
  </cols>
  <sheetData>
    <row r="1" spans="1:14" ht="26.25" customHeight="1" thickBot="1">
      <c r="A1" s="7" t="s">
        <v>20</v>
      </c>
      <c r="B1" s="8" t="s">
        <v>49</v>
      </c>
      <c r="C1" s="140" t="s">
        <v>28</v>
      </c>
      <c r="D1" s="9" t="s">
        <v>7</v>
      </c>
      <c r="E1" s="10" t="s">
        <v>8</v>
      </c>
      <c r="F1" s="10" t="s">
        <v>9</v>
      </c>
      <c r="G1" s="10" t="s">
        <v>10</v>
      </c>
      <c r="H1" s="11" t="s">
        <v>11</v>
      </c>
      <c r="I1" s="10" t="s">
        <v>12</v>
      </c>
      <c r="J1" s="10" t="s">
        <v>13</v>
      </c>
      <c r="K1" s="11" t="s">
        <v>30</v>
      </c>
      <c r="L1" s="12" t="s">
        <v>14</v>
      </c>
    </row>
    <row r="2" spans="1:14" ht="15" customHeight="1" thickBot="1">
      <c r="A2" s="6" t="s">
        <v>52</v>
      </c>
      <c r="B2" s="5" t="s">
        <v>50</v>
      </c>
      <c r="C2" s="141">
        <v>1</v>
      </c>
      <c r="D2" s="51">
        <v>1</v>
      </c>
      <c r="E2" s="52">
        <v>1</v>
      </c>
      <c r="F2" s="52">
        <v>1</v>
      </c>
      <c r="G2" s="52">
        <v>1</v>
      </c>
      <c r="H2" s="100">
        <v>3</v>
      </c>
      <c r="I2" s="52">
        <v>3</v>
      </c>
      <c r="J2" s="52">
        <v>1</v>
      </c>
      <c r="K2" s="53">
        <v>1</v>
      </c>
      <c r="L2" s="101">
        <f>SUM(D2:K2)</f>
        <v>12</v>
      </c>
      <c r="M2" s="39"/>
      <c r="N2" s="40"/>
    </row>
    <row r="3" spans="1:14" ht="15" customHeight="1" thickBot="1">
      <c r="A3" s="6" t="s">
        <v>52</v>
      </c>
      <c r="B3" s="5" t="s">
        <v>50</v>
      </c>
      <c r="C3" s="141">
        <v>2</v>
      </c>
      <c r="D3" s="51">
        <v>1</v>
      </c>
      <c r="E3" s="52">
        <v>3</v>
      </c>
      <c r="F3" s="52">
        <v>1</v>
      </c>
      <c r="G3" s="52">
        <v>1</v>
      </c>
      <c r="H3" s="100">
        <v>5</v>
      </c>
      <c r="I3" s="52">
        <v>3</v>
      </c>
      <c r="J3" s="52">
        <v>1</v>
      </c>
      <c r="K3" s="53">
        <v>1</v>
      </c>
      <c r="L3" s="101">
        <f t="shared" ref="L3:L9" si="0">SUM(D3:K3)</f>
        <v>16</v>
      </c>
      <c r="M3" s="39"/>
      <c r="N3" s="40"/>
    </row>
    <row r="4" spans="1:14" ht="15" customHeight="1" thickBot="1">
      <c r="A4" s="6" t="s">
        <v>52</v>
      </c>
      <c r="B4" s="5" t="s">
        <v>50</v>
      </c>
      <c r="C4" s="141">
        <v>3</v>
      </c>
      <c r="D4" s="51">
        <v>1</v>
      </c>
      <c r="E4" s="52">
        <v>1</v>
      </c>
      <c r="F4" s="52">
        <v>3</v>
      </c>
      <c r="G4" s="52">
        <v>1</v>
      </c>
      <c r="H4" s="100">
        <v>5</v>
      </c>
      <c r="I4" s="52">
        <v>3</v>
      </c>
      <c r="J4" s="52">
        <v>1</v>
      </c>
      <c r="K4" s="53">
        <v>3</v>
      </c>
      <c r="L4" s="101">
        <f t="shared" si="0"/>
        <v>18</v>
      </c>
      <c r="M4" s="39"/>
      <c r="N4" s="40"/>
    </row>
    <row r="5" spans="1:14" ht="15" customHeight="1" thickBot="1">
      <c r="A5" s="6" t="s">
        <v>52</v>
      </c>
      <c r="B5" s="5" t="s">
        <v>50</v>
      </c>
      <c r="C5" s="142">
        <v>4</v>
      </c>
      <c r="D5" s="51">
        <v>3</v>
      </c>
      <c r="E5" s="52">
        <v>1</v>
      </c>
      <c r="F5" s="52">
        <v>3</v>
      </c>
      <c r="G5" s="52">
        <v>1</v>
      </c>
      <c r="H5" s="100">
        <v>3</v>
      </c>
      <c r="I5" s="52">
        <v>1</v>
      </c>
      <c r="J5" s="52">
        <v>1</v>
      </c>
      <c r="K5" s="53">
        <v>1</v>
      </c>
      <c r="L5" s="101">
        <f t="shared" si="0"/>
        <v>14</v>
      </c>
      <c r="M5" s="39"/>
      <c r="N5" s="40"/>
    </row>
    <row r="6" spans="1:14" ht="15" customHeight="1" thickBot="1">
      <c r="A6" s="6" t="s">
        <v>52</v>
      </c>
      <c r="B6" s="5" t="s">
        <v>51</v>
      </c>
      <c r="C6" s="141">
        <v>1</v>
      </c>
      <c r="D6" s="51">
        <v>3</v>
      </c>
      <c r="E6" s="52">
        <v>3</v>
      </c>
      <c r="F6" s="52">
        <v>1</v>
      </c>
      <c r="G6" s="52">
        <v>3</v>
      </c>
      <c r="H6" s="100">
        <v>3</v>
      </c>
      <c r="I6" s="52">
        <v>3</v>
      </c>
      <c r="J6" s="52">
        <v>1</v>
      </c>
      <c r="K6" s="53">
        <v>3</v>
      </c>
      <c r="L6" s="101">
        <f t="shared" si="0"/>
        <v>20</v>
      </c>
      <c r="M6" s="39"/>
      <c r="N6" s="40"/>
    </row>
    <row r="7" spans="1:14" ht="15" customHeight="1" thickBot="1">
      <c r="A7" s="6" t="s">
        <v>52</v>
      </c>
      <c r="B7" s="5" t="s">
        <v>51</v>
      </c>
      <c r="C7" s="141">
        <v>2</v>
      </c>
      <c r="D7" s="51">
        <v>1</v>
      </c>
      <c r="E7" s="52">
        <v>1</v>
      </c>
      <c r="F7" s="52">
        <v>1</v>
      </c>
      <c r="G7" s="52">
        <v>1</v>
      </c>
      <c r="H7" s="100">
        <v>5</v>
      </c>
      <c r="I7" s="52">
        <v>1</v>
      </c>
      <c r="J7" s="52">
        <v>1</v>
      </c>
      <c r="K7" s="165">
        <v>1</v>
      </c>
      <c r="L7" s="101">
        <f t="shared" si="0"/>
        <v>12</v>
      </c>
      <c r="M7" s="39"/>
      <c r="N7" s="40"/>
    </row>
    <row r="8" spans="1:14" ht="15" customHeight="1" thickBot="1">
      <c r="A8" s="6" t="s">
        <v>52</v>
      </c>
      <c r="B8" s="5" t="s">
        <v>51</v>
      </c>
      <c r="C8" s="141">
        <v>3</v>
      </c>
      <c r="D8" s="51">
        <v>1</v>
      </c>
      <c r="E8" s="52">
        <v>3</v>
      </c>
      <c r="F8" s="52">
        <v>1</v>
      </c>
      <c r="G8" s="52">
        <v>1</v>
      </c>
      <c r="H8" s="100">
        <v>1</v>
      </c>
      <c r="I8" s="52">
        <v>1</v>
      </c>
      <c r="J8" s="52">
        <v>1</v>
      </c>
      <c r="K8" s="53">
        <v>1</v>
      </c>
      <c r="L8" s="101">
        <f t="shared" si="0"/>
        <v>10</v>
      </c>
      <c r="M8" s="39"/>
      <c r="N8" s="40"/>
    </row>
    <row r="9" spans="1:14" ht="15" customHeight="1" thickBot="1">
      <c r="A9" s="6" t="s">
        <v>52</v>
      </c>
      <c r="B9" s="5" t="s">
        <v>51</v>
      </c>
      <c r="C9" s="142">
        <v>4</v>
      </c>
      <c r="D9" s="51">
        <v>1</v>
      </c>
      <c r="E9" s="52">
        <v>1</v>
      </c>
      <c r="F9" s="52">
        <v>1</v>
      </c>
      <c r="G9" s="52">
        <v>1</v>
      </c>
      <c r="H9" s="100">
        <v>5</v>
      </c>
      <c r="I9" s="52">
        <v>3</v>
      </c>
      <c r="J9" s="52">
        <v>1</v>
      </c>
      <c r="K9" s="53">
        <v>1</v>
      </c>
      <c r="L9" s="101">
        <f t="shared" si="0"/>
        <v>14</v>
      </c>
      <c r="M9" s="39"/>
      <c r="N9" s="40"/>
    </row>
    <row r="10" spans="1:14" ht="15" customHeight="1">
      <c r="A10" s="6" t="s">
        <v>52</v>
      </c>
      <c r="B10" s="139"/>
      <c r="C10" s="19" t="s">
        <v>29</v>
      </c>
      <c r="D10" s="24"/>
      <c r="E10" s="20"/>
      <c r="F10" s="20"/>
      <c r="G10" s="20"/>
      <c r="H10" s="20"/>
      <c r="I10" s="20"/>
      <c r="J10" s="20"/>
      <c r="K10" s="19"/>
      <c r="L10" s="30"/>
      <c r="M10" s="39"/>
      <c r="N10" s="40"/>
    </row>
    <row r="11" spans="1:14" ht="15" customHeight="1">
      <c r="A11" s="6" t="s">
        <v>52</v>
      </c>
      <c r="B11" s="139"/>
      <c r="C11" s="79" t="s">
        <v>36</v>
      </c>
      <c r="D11" s="73"/>
      <c r="E11" s="74"/>
      <c r="F11" s="74"/>
      <c r="G11" s="74"/>
      <c r="H11" s="74"/>
      <c r="I11" s="74"/>
      <c r="J11" s="74"/>
      <c r="K11" s="72"/>
      <c r="L11" s="83"/>
      <c r="M11" s="39"/>
      <c r="N11" s="40"/>
    </row>
    <row r="12" spans="1:14" ht="15" customHeight="1" thickBot="1">
      <c r="A12" s="6" t="s">
        <v>52</v>
      </c>
      <c r="B12" s="139"/>
      <c r="C12" s="21" t="s">
        <v>37</v>
      </c>
      <c r="D12" s="25"/>
      <c r="E12" s="23"/>
      <c r="F12" s="23"/>
      <c r="G12" s="23"/>
      <c r="H12" s="29"/>
      <c r="I12" s="23"/>
      <c r="J12" s="23"/>
      <c r="K12" s="21"/>
      <c r="L12" s="31"/>
      <c r="M12" s="39"/>
      <c r="N12" s="40"/>
    </row>
    <row r="13" spans="1:14" ht="15" customHeight="1">
      <c r="A13" s="18" t="s">
        <v>27</v>
      </c>
      <c r="B13" s="5" t="s">
        <v>50</v>
      </c>
      <c r="C13" s="141">
        <v>1</v>
      </c>
      <c r="D13" s="59">
        <v>1</v>
      </c>
      <c r="E13" s="87">
        <v>1</v>
      </c>
      <c r="F13" s="87">
        <v>1</v>
      </c>
      <c r="G13" s="87">
        <v>1</v>
      </c>
      <c r="H13" s="99">
        <v>1</v>
      </c>
      <c r="I13" s="87">
        <v>1</v>
      </c>
      <c r="J13" s="87">
        <v>1</v>
      </c>
      <c r="K13" s="88">
        <v>1</v>
      </c>
      <c r="L13" s="101">
        <f>SUM(D13:K13)</f>
        <v>8</v>
      </c>
      <c r="M13" s="39"/>
      <c r="N13" s="40"/>
    </row>
    <row r="14" spans="1:14" ht="15" customHeight="1">
      <c r="A14" s="18" t="s">
        <v>27</v>
      </c>
      <c r="B14" s="5" t="s">
        <v>50</v>
      </c>
      <c r="C14" s="141">
        <v>2</v>
      </c>
      <c r="D14" s="59">
        <v>1</v>
      </c>
      <c r="E14" s="87">
        <v>1</v>
      </c>
      <c r="F14" s="87">
        <v>1</v>
      </c>
      <c r="G14" s="87">
        <v>1</v>
      </c>
      <c r="H14" s="99">
        <v>5</v>
      </c>
      <c r="I14" s="87">
        <v>1</v>
      </c>
      <c r="J14" s="87">
        <v>1</v>
      </c>
      <c r="K14" s="88">
        <v>1</v>
      </c>
      <c r="L14" s="101">
        <f t="shared" ref="L14:L20" si="1">SUM(D14:K14)</f>
        <v>12</v>
      </c>
      <c r="M14" s="39"/>
      <c r="N14" s="40"/>
    </row>
    <row r="15" spans="1:14" ht="15" customHeight="1">
      <c r="A15" s="18" t="s">
        <v>27</v>
      </c>
      <c r="B15" s="5" t="s">
        <v>50</v>
      </c>
      <c r="C15" s="141">
        <v>3</v>
      </c>
      <c r="D15" s="59">
        <v>1</v>
      </c>
      <c r="E15" s="87">
        <v>1</v>
      </c>
      <c r="F15" s="87">
        <v>1</v>
      </c>
      <c r="G15" s="87">
        <v>1</v>
      </c>
      <c r="H15" s="99">
        <v>5</v>
      </c>
      <c r="I15" s="87">
        <v>3</v>
      </c>
      <c r="J15" s="87">
        <v>1</v>
      </c>
      <c r="K15" s="88">
        <v>1</v>
      </c>
      <c r="L15" s="101">
        <f t="shared" si="1"/>
        <v>14</v>
      </c>
      <c r="M15" s="39"/>
      <c r="N15" s="40"/>
    </row>
    <row r="16" spans="1:14" ht="15" customHeight="1">
      <c r="A16" s="18" t="s">
        <v>27</v>
      </c>
      <c r="B16" s="5" t="s">
        <v>50</v>
      </c>
      <c r="C16" s="142">
        <v>4</v>
      </c>
      <c r="D16" s="59">
        <v>1</v>
      </c>
      <c r="E16" s="87">
        <v>3</v>
      </c>
      <c r="F16" s="87">
        <v>3</v>
      </c>
      <c r="G16" s="87">
        <v>1</v>
      </c>
      <c r="H16" s="99">
        <v>5</v>
      </c>
      <c r="I16" s="87">
        <v>1</v>
      </c>
      <c r="J16" s="87">
        <v>1</v>
      </c>
      <c r="K16" s="88">
        <v>3</v>
      </c>
      <c r="L16" s="101">
        <f t="shared" si="1"/>
        <v>18</v>
      </c>
      <c r="M16" s="39"/>
      <c r="N16" s="40"/>
    </row>
    <row r="17" spans="1:14" ht="15" customHeight="1">
      <c r="A17" s="18" t="s">
        <v>27</v>
      </c>
      <c r="B17" s="5" t="s">
        <v>51</v>
      </c>
      <c r="C17" s="141">
        <v>1</v>
      </c>
      <c r="D17" s="59">
        <v>1</v>
      </c>
      <c r="E17" s="87">
        <v>1</v>
      </c>
      <c r="F17" s="87">
        <v>1</v>
      </c>
      <c r="G17" s="87">
        <v>1</v>
      </c>
      <c r="H17" s="99">
        <v>5</v>
      </c>
      <c r="I17" s="87">
        <v>1</v>
      </c>
      <c r="J17" s="87">
        <v>1</v>
      </c>
      <c r="K17" s="88">
        <v>1</v>
      </c>
      <c r="L17" s="101">
        <f t="shared" si="1"/>
        <v>12</v>
      </c>
      <c r="M17" s="39"/>
      <c r="N17" s="40"/>
    </row>
    <row r="18" spans="1:14" ht="15" customHeight="1">
      <c r="A18" s="18" t="s">
        <v>27</v>
      </c>
      <c r="B18" s="5" t="s">
        <v>51</v>
      </c>
      <c r="C18" s="141">
        <v>2</v>
      </c>
      <c r="D18" s="59">
        <v>1</v>
      </c>
      <c r="E18" s="87">
        <v>3</v>
      </c>
      <c r="F18" s="87">
        <v>1</v>
      </c>
      <c r="G18" s="87">
        <v>1</v>
      </c>
      <c r="H18" s="99">
        <v>5</v>
      </c>
      <c r="I18" s="87">
        <v>3</v>
      </c>
      <c r="J18" s="87">
        <v>3</v>
      </c>
      <c r="K18" s="166">
        <v>1</v>
      </c>
      <c r="L18" s="101">
        <f t="shared" si="1"/>
        <v>18</v>
      </c>
      <c r="M18" s="39"/>
      <c r="N18" s="40"/>
    </row>
    <row r="19" spans="1:14" ht="15" customHeight="1">
      <c r="A19" s="18" t="s">
        <v>27</v>
      </c>
      <c r="B19" s="5" t="s">
        <v>51</v>
      </c>
      <c r="C19" s="141">
        <v>3</v>
      </c>
      <c r="D19" s="59">
        <v>1</v>
      </c>
      <c r="E19" s="87">
        <v>1</v>
      </c>
      <c r="F19" s="87">
        <v>1</v>
      </c>
      <c r="G19" s="87">
        <v>3</v>
      </c>
      <c r="H19" s="99">
        <v>5</v>
      </c>
      <c r="I19" s="87">
        <v>1</v>
      </c>
      <c r="J19" s="87">
        <v>1</v>
      </c>
      <c r="K19" s="88">
        <v>1</v>
      </c>
      <c r="L19" s="101">
        <f t="shared" si="1"/>
        <v>14</v>
      </c>
      <c r="M19" s="39"/>
      <c r="N19" s="40"/>
    </row>
    <row r="20" spans="1:14" ht="15" customHeight="1" thickBot="1">
      <c r="A20" s="18" t="s">
        <v>27</v>
      </c>
      <c r="B20" s="5" t="s">
        <v>51</v>
      </c>
      <c r="C20" s="142">
        <v>4</v>
      </c>
      <c r="D20" s="59">
        <v>1</v>
      </c>
      <c r="E20" s="87">
        <v>3</v>
      </c>
      <c r="F20" s="87">
        <v>1</v>
      </c>
      <c r="G20" s="87">
        <v>1</v>
      </c>
      <c r="H20" s="99">
        <v>5</v>
      </c>
      <c r="I20" s="87">
        <v>3</v>
      </c>
      <c r="J20" s="87">
        <v>1</v>
      </c>
      <c r="K20" s="88">
        <v>1</v>
      </c>
      <c r="L20" s="101">
        <f t="shared" si="1"/>
        <v>16</v>
      </c>
      <c r="M20" s="39"/>
      <c r="N20" s="40"/>
    </row>
    <row r="21" spans="1:14" ht="15" customHeight="1">
      <c r="A21" s="18" t="s">
        <v>27</v>
      </c>
      <c r="B21" s="19"/>
      <c r="C21" s="19" t="s">
        <v>29</v>
      </c>
      <c r="D21" s="24"/>
      <c r="E21" s="20"/>
      <c r="F21" s="20"/>
      <c r="G21" s="20"/>
      <c r="H21" s="93"/>
      <c r="I21" s="20"/>
      <c r="J21" s="20"/>
      <c r="K21" s="19"/>
      <c r="L21" s="30"/>
      <c r="M21" s="39"/>
      <c r="N21" s="40"/>
    </row>
    <row r="22" spans="1:14" ht="15" customHeight="1">
      <c r="A22" s="18" t="s">
        <v>27</v>
      </c>
      <c r="B22" s="79"/>
      <c r="C22" s="79" t="s">
        <v>36</v>
      </c>
      <c r="D22" s="73"/>
      <c r="E22" s="74"/>
      <c r="F22" s="74"/>
      <c r="G22" s="74"/>
      <c r="H22" s="94"/>
      <c r="I22" s="74"/>
      <c r="J22" s="74"/>
      <c r="K22" s="72"/>
      <c r="L22" s="83"/>
      <c r="M22" s="39"/>
      <c r="N22" s="40"/>
    </row>
    <row r="23" spans="1:14" ht="15" customHeight="1" thickBot="1">
      <c r="A23" s="18" t="s">
        <v>27</v>
      </c>
      <c r="B23" s="21"/>
      <c r="C23" s="21" t="s">
        <v>37</v>
      </c>
      <c r="D23" s="25"/>
      <c r="E23" s="23"/>
      <c r="F23" s="23"/>
      <c r="G23" s="23"/>
      <c r="H23" s="95"/>
      <c r="I23" s="23"/>
      <c r="J23" s="23"/>
      <c r="K23" s="21"/>
      <c r="L23" s="31"/>
      <c r="M23" s="39"/>
      <c r="N23" s="40"/>
    </row>
    <row r="24" spans="1:14" ht="15" customHeight="1">
      <c r="A24" s="18" t="s">
        <v>26</v>
      </c>
      <c r="B24" s="5" t="s">
        <v>50</v>
      </c>
      <c r="C24" s="141">
        <v>1</v>
      </c>
      <c r="D24" s="51">
        <v>1</v>
      </c>
      <c r="E24" s="52">
        <v>3</v>
      </c>
      <c r="F24" s="52">
        <v>3</v>
      </c>
      <c r="G24" s="52">
        <v>1</v>
      </c>
      <c r="H24" s="167">
        <v>5</v>
      </c>
      <c r="I24" s="52">
        <v>1</v>
      </c>
      <c r="J24" s="52">
        <v>5</v>
      </c>
      <c r="K24" s="53">
        <v>3</v>
      </c>
      <c r="L24" s="101">
        <f>SUM(D24:K24)</f>
        <v>22</v>
      </c>
    </row>
    <row r="25" spans="1:14" ht="15" customHeight="1">
      <c r="A25" s="18" t="s">
        <v>26</v>
      </c>
      <c r="B25" s="5" t="s">
        <v>50</v>
      </c>
      <c r="C25" s="141">
        <v>2</v>
      </c>
      <c r="D25" s="54">
        <v>5</v>
      </c>
      <c r="E25" s="55">
        <v>3</v>
      </c>
      <c r="F25" s="55">
        <v>3</v>
      </c>
      <c r="G25" s="55">
        <v>5</v>
      </c>
      <c r="H25" s="168">
        <v>5</v>
      </c>
      <c r="I25" s="55">
        <v>3</v>
      </c>
      <c r="J25" s="55">
        <v>5</v>
      </c>
      <c r="K25" s="56">
        <v>5</v>
      </c>
      <c r="L25" s="101">
        <f t="shared" ref="L25:L31" si="2">SUM(D25:K25)</f>
        <v>34</v>
      </c>
    </row>
    <row r="26" spans="1:14" ht="15" customHeight="1">
      <c r="A26" s="18" t="s">
        <v>26</v>
      </c>
      <c r="B26" s="5" t="s">
        <v>50</v>
      </c>
      <c r="C26" s="141">
        <v>3</v>
      </c>
      <c r="D26" s="54">
        <v>5</v>
      </c>
      <c r="E26" s="55">
        <v>3</v>
      </c>
      <c r="F26" s="55">
        <v>3</v>
      </c>
      <c r="G26" s="55">
        <v>5</v>
      </c>
      <c r="H26" s="168">
        <v>5</v>
      </c>
      <c r="I26" s="55">
        <v>3</v>
      </c>
      <c r="J26" s="55">
        <v>5</v>
      </c>
      <c r="K26" s="56">
        <v>5</v>
      </c>
      <c r="L26" s="101">
        <f t="shared" si="2"/>
        <v>34</v>
      </c>
    </row>
    <row r="27" spans="1:14" ht="15" customHeight="1">
      <c r="A27" s="18" t="s">
        <v>26</v>
      </c>
      <c r="B27" s="5" t="s">
        <v>50</v>
      </c>
      <c r="C27" s="142">
        <v>4</v>
      </c>
      <c r="D27" s="63">
        <v>3</v>
      </c>
      <c r="E27" s="64">
        <v>3</v>
      </c>
      <c r="F27" s="64">
        <v>3</v>
      </c>
      <c r="G27" s="64">
        <v>3</v>
      </c>
      <c r="H27" s="169">
        <v>5</v>
      </c>
      <c r="I27" s="64">
        <v>3</v>
      </c>
      <c r="J27" s="64">
        <v>1</v>
      </c>
      <c r="K27" s="65">
        <v>3</v>
      </c>
      <c r="L27" s="101">
        <f t="shared" si="2"/>
        <v>24</v>
      </c>
    </row>
    <row r="28" spans="1:14" ht="15" customHeight="1">
      <c r="A28" s="18" t="s">
        <v>26</v>
      </c>
      <c r="B28" s="5" t="s">
        <v>51</v>
      </c>
      <c r="C28" s="141">
        <v>1</v>
      </c>
      <c r="D28" s="66">
        <v>5</v>
      </c>
      <c r="E28" s="55">
        <v>3</v>
      </c>
      <c r="F28" s="55">
        <v>3</v>
      </c>
      <c r="G28" s="55">
        <v>5</v>
      </c>
      <c r="H28" s="170">
        <v>5</v>
      </c>
      <c r="I28" s="55">
        <v>3</v>
      </c>
      <c r="J28" s="55">
        <v>5</v>
      </c>
      <c r="K28" s="56">
        <v>5</v>
      </c>
      <c r="L28" s="101">
        <f t="shared" si="2"/>
        <v>34</v>
      </c>
    </row>
    <row r="29" spans="1:14" ht="15" customHeight="1">
      <c r="A29" s="18" t="s">
        <v>26</v>
      </c>
      <c r="B29" s="5" t="s">
        <v>51</v>
      </c>
      <c r="C29" s="141">
        <v>2</v>
      </c>
      <c r="D29" s="66">
        <v>1</v>
      </c>
      <c r="E29" s="55">
        <v>3</v>
      </c>
      <c r="F29" s="55">
        <v>3</v>
      </c>
      <c r="G29" s="55">
        <v>1</v>
      </c>
      <c r="H29" s="170">
        <v>5</v>
      </c>
      <c r="I29" s="55">
        <v>3</v>
      </c>
      <c r="J29" s="55">
        <v>5</v>
      </c>
      <c r="K29" s="56">
        <v>3</v>
      </c>
      <c r="L29" s="101">
        <f t="shared" si="2"/>
        <v>24</v>
      </c>
    </row>
    <row r="30" spans="1:14" ht="15" customHeight="1">
      <c r="A30" s="18" t="s">
        <v>26</v>
      </c>
      <c r="B30" s="5" t="s">
        <v>51</v>
      </c>
      <c r="C30" s="141">
        <v>3</v>
      </c>
      <c r="D30" s="66">
        <v>1</v>
      </c>
      <c r="E30" s="55">
        <v>3</v>
      </c>
      <c r="F30" s="55">
        <v>3</v>
      </c>
      <c r="G30" s="55">
        <v>3</v>
      </c>
      <c r="H30" s="170">
        <v>5</v>
      </c>
      <c r="I30" s="55">
        <v>1</v>
      </c>
      <c r="J30" s="55">
        <v>5</v>
      </c>
      <c r="K30" s="56">
        <v>5</v>
      </c>
      <c r="L30" s="101">
        <f t="shared" si="2"/>
        <v>26</v>
      </c>
    </row>
    <row r="31" spans="1:14" ht="15" customHeight="1" thickBot="1">
      <c r="A31" s="18" t="s">
        <v>26</v>
      </c>
      <c r="B31" s="5" t="s">
        <v>51</v>
      </c>
      <c r="C31" s="142">
        <v>4</v>
      </c>
      <c r="D31" s="171">
        <v>5</v>
      </c>
      <c r="E31" s="172">
        <v>5</v>
      </c>
      <c r="F31" s="172">
        <v>3</v>
      </c>
      <c r="G31" s="172">
        <v>5</v>
      </c>
      <c r="H31" s="173">
        <v>5</v>
      </c>
      <c r="I31" s="172">
        <v>3</v>
      </c>
      <c r="J31" s="172">
        <v>5</v>
      </c>
      <c r="K31" s="174">
        <v>5</v>
      </c>
      <c r="L31" s="101">
        <f t="shared" si="2"/>
        <v>36</v>
      </c>
    </row>
    <row r="32" spans="1:14" ht="15" customHeight="1">
      <c r="A32" s="18" t="s">
        <v>26</v>
      </c>
      <c r="B32" s="19"/>
      <c r="C32" s="19" t="s">
        <v>29</v>
      </c>
      <c r="D32" s="91"/>
      <c r="E32" s="92"/>
      <c r="F32" s="92"/>
      <c r="G32" s="92"/>
      <c r="H32" s="92"/>
      <c r="I32" s="92"/>
      <c r="J32" s="92"/>
      <c r="K32" s="19"/>
      <c r="L32" s="30"/>
    </row>
    <row r="33" spans="1:14" ht="15" customHeight="1">
      <c r="A33" s="18" t="s">
        <v>26</v>
      </c>
      <c r="B33" s="72"/>
      <c r="C33" s="79" t="s">
        <v>36</v>
      </c>
      <c r="D33" s="73"/>
      <c r="E33" s="74"/>
      <c r="F33" s="74"/>
      <c r="G33" s="74"/>
      <c r="H33" s="74"/>
      <c r="I33" s="74"/>
      <c r="J33" s="74"/>
      <c r="K33" s="72"/>
      <c r="L33" s="83"/>
    </row>
    <row r="34" spans="1:14" ht="15" customHeight="1" thickBot="1">
      <c r="A34" s="18" t="s">
        <v>26</v>
      </c>
      <c r="B34" s="21"/>
      <c r="C34" s="21" t="s">
        <v>37</v>
      </c>
      <c r="D34" s="25"/>
      <c r="E34" s="23"/>
      <c r="F34" s="23"/>
      <c r="G34" s="23"/>
      <c r="H34" s="29"/>
      <c r="I34" s="23"/>
      <c r="J34" s="23"/>
      <c r="K34" s="21"/>
      <c r="L34" s="31"/>
      <c r="M34" s="39"/>
      <c r="N34" s="40"/>
    </row>
  </sheetData>
  <phoneticPr fontId="2" type="noConversion"/>
  <pageMargins left="0.75" right="0.75" top="1" bottom="1" header="0.5" footer="0.5"/>
  <pageSetup scale="85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61"/>
  </sheetPr>
  <dimension ref="A1:O34"/>
  <sheetViews>
    <sheetView workbookViewId="0">
      <selection activeCell="V22" sqref="V22:Z23"/>
    </sheetView>
  </sheetViews>
  <sheetFormatPr defaultRowHeight="12.75"/>
  <cols>
    <col min="1" max="1" width="23.42578125" customWidth="1"/>
    <col min="8" max="9" width="9.140625" style="105"/>
    <col min="10" max="10" width="9.28515625" style="105" bestFit="1" customWidth="1"/>
  </cols>
  <sheetData>
    <row r="1" spans="1:15" ht="39" thickBot="1">
      <c r="A1" s="7" t="s">
        <v>20</v>
      </c>
      <c r="B1" s="8" t="s">
        <v>49</v>
      </c>
      <c r="C1" s="140" t="s">
        <v>28</v>
      </c>
      <c r="D1" s="9" t="s">
        <v>7</v>
      </c>
      <c r="E1" s="10" t="s">
        <v>8</v>
      </c>
      <c r="F1" s="10" t="s">
        <v>9</v>
      </c>
      <c r="G1" s="10" t="s">
        <v>10</v>
      </c>
      <c r="H1" s="106" t="s">
        <v>11</v>
      </c>
      <c r="I1" s="103" t="s">
        <v>12</v>
      </c>
      <c r="J1" s="103" t="s">
        <v>13</v>
      </c>
      <c r="K1" s="11" t="s">
        <v>30</v>
      </c>
      <c r="L1" s="9" t="s">
        <v>18</v>
      </c>
      <c r="M1" s="8" t="s">
        <v>19</v>
      </c>
    </row>
    <row r="2" spans="1:15" ht="18" customHeight="1" thickBot="1">
      <c r="A2" s="6" t="s">
        <v>52</v>
      </c>
      <c r="B2" s="5" t="s">
        <v>50</v>
      </c>
      <c r="C2" s="141">
        <v>1</v>
      </c>
      <c r="D2" s="51">
        <v>6</v>
      </c>
      <c r="E2" s="52">
        <v>9</v>
      </c>
      <c r="F2" s="52">
        <v>0</v>
      </c>
      <c r="G2" s="52">
        <v>0</v>
      </c>
      <c r="H2" s="175">
        <v>0.28999999999999998</v>
      </c>
      <c r="I2" s="176">
        <v>0.53</v>
      </c>
      <c r="J2" s="177">
        <v>7.2999999999999995E-2</v>
      </c>
      <c r="K2" s="52">
        <v>1</v>
      </c>
      <c r="L2" s="52">
        <v>6</v>
      </c>
      <c r="M2" s="58">
        <v>123</v>
      </c>
    </row>
    <row r="3" spans="1:15" ht="18" customHeight="1" thickBot="1">
      <c r="A3" s="6" t="s">
        <v>52</v>
      </c>
      <c r="B3" s="5" t="s">
        <v>50</v>
      </c>
      <c r="C3" s="141">
        <v>2</v>
      </c>
      <c r="D3" s="51">
        <v>6</v>
      </c>
      <c r="E3" s="52">
        <v>2</v>
      </c>
      <c r="F3" s="52">
        <v>0</v>
      </c>
      <c r="G3" s="52">
        <v>0</v>
      </c>
      <c r="H3" s="178">
        <v>3.1300000000000001E-2</v>
      </c>
      <c r="I3" s="177">
        <v>0.71899999999999997</v>
      </c>
      <c r="J3" s="177">
        <v>9.3799999999999994E-2</v>
      </c>
      <c r="K3" s="52">
        <v>1</v>
      </c>
      <c r="L3" s="52">
        <v>6</v>
      </c>
      <c r="M3" s="58">
        <v>32</v>
      </c>
    </row>
    <row r="4" spans="1:15" ht="18" customHeight="1" thickBot="1">
      <c r="A4" s="6" t="s">
        <v>52</v>
      </c>
      <c r="B4" s="5" t="s">
        <v>50</v>
      </c>
      <c r="C4" s="141">
        <v>3</v>
      </c>
      <c r="D4" s="51">
        <v>6</v>
      </c>
      <c r="E4" s="52">
        <v>1</v>
      </c>
      <c r="F4" s="52">
        <v>1</v>
      </c>
      <c r="G4" s="52">
        <v>0</v>
      </c>
      <c r="H4" s="178">
        <v>9.0399999999999994E-2</v>
      </c>
      <c r="I4" s="177">
        <v>0.83599999999999997</v>
      </c>
      <c r="J4" s="177">
        <v>6.2100000000000002E-2</v>
      </c>
      <c r="K4" s="52">
        <v>2</v>
      </c>
      <c r="L4" s="52">
        <v>6</v>
      </c>
      <c r="M4" s="58">
        <v>177</v>
      </c>
    </row>
    <row r="5" spans="1:15" ht="18" customHeight="1" thickBot="1">
      <c r="A5" s="6" t="s">
        <v>52</v>
      </c>
      <c r="B5" s="5" t="s">
        <v>50</v>
      </c>
      <c r="C5" s="142">
        <v>4</v>
      </c>
      <c r="D5" s="51">
        <v>7</v>
      </c>
      <c r="E5" s="52">
        <v>1</v>
      </c>
      <c r="F5" s="52">
        <v>1</v>
      </c>
      <c r="G5" s="52">
        <v>0</v>
      </c>
      <c r="H5" s="178">
        <v>0.308</v>
      </c>
      <c r="I5" s="177">
        <v>0.95799999999999996</v>
      </c>
      <c r="J5" s="177">
        <v>3.0800000000000001E-2</v>
      </c>
      <c r="K5" s="52">
        <v>0</v>
      </c>
      <c r="L5" s="52">
        <v>7</v>
      </c>
      <c r="M5" s="58">
        <v>260</v>
      </c>
    </row>
    <row r="6" spans="1:15" ht="18" customHeight="1" thickBot="1">
      <c r="A6" s="6" t="s">
        <v>52</v>
      </c>
      <c r="B6" s="5" t="s">
        <v>51</v>
      </c>
      <c r="C6" s="141">
        <v>1</v>
      </c>
      <c r="D6" s="51">
        <v>7</v>
      </c>
      <c r="E6" s="52">
        <v>14</v>
      </c>
      <c r="F6" s="52">
        <v>0</v>
      </c>
      <c r="G6" s="52">
        <v>1</v>
      </c>
      <c r="H6" s="178">
        <v>0.24399999999999999</v>
      </c>
      <c r="I6" s="177">
        <v>0.85399999999999998</v>
      </c>
      <c r="J6" s="177">
        <v>0.183</v>
      </c>
      <c r="K6" s="52">
        <v>2</v>
      </c>
      <c r="L6" s="52">
        <v>7</v>
      </c>
      <c r="M6" s="58">
        <v>82</v>
      </c>
    </row>
    <row r="7" spans="1:15" ht="18" customHeight="1" thickBot="1">
      <c r="A7" s="6" t="s">
        <v>52</v>
      </c>
      <c r="B7" s="5" t="s">
        <v>51</v>
      </c>
      <c r="C7" s="141">
        <v>2</v>
      </c>
      <c r="D7" s="51">
        <v>5</v>
      </c>
      <c r="E7" s="52">
        <v>4</v>
      </c>
      <c r="F7" s="52">
        <v>0</v>
      </c>
      <c r="G7" s="52">
        <v>0</v>
      </c>
      <c r="H7" s="178">
        <v>2.5999999999999999E-2</v>
      </c>
      <c r="I7" s="177">
        <v>0.94799999999999995</v>
      </c>
      <c r="J7" s="177">
        <v>0.10299999999999999</v>
      </c>
      <c r="K7" s="104">
        <v>0</v>
      </c>
      <c r="L7" s="52">
        <v>5</v>
      </c>
      <c r="M7" s="58">
        <v>39</v>
      </c>
    </row>
    <row r="8" spans="1:15" ht="18" customHeight="1" thickBot="1">
      <c r="A8" s="6" t="s">
        <v>52</v>
      </c>
      <c r="B8" s="5" t="s">
        <v>51</v>
      </c>
      <c r="C8" s="141">
        <v>3</v>
      </c>
      <c r="D8" s="51">
        <v>6</v>
      </c>
      <c r="E8" s="52">
        <v>4</v>
      </c>
      <c r="F8" s="52">
        <v>0</v>
      </c>
      <c r="G8" s="52">
        <v>0</v>
      </c>
      <c r="H8" s="175">
        <v>0.35</v>
      </c>
      <c r="I8" s="177">
        <v>0.93300000000000005</v>
      </c>
      <c r="J8" s="177">
        <v>6.7000000000000004E-2</v>
      </c>
      <c r="K8" s="52">
        <v>1</v>
      </c>
      <c r="L8" s="52">
        <v>6</v>
      </c>
      <c r="M8" s="58">
        <v>60</v>
      </c>
    </row>
    <row r="9" spans="1:15" ht="18" customHeight="1" thickBot="1">
      <c r="A9" s="6" t="s">
        <v>52</v>
      </c>
      <c r="B9" s="5" t="s">
        <v>51</v>
      </c>
      <c r="C9" s="142">
        <v>4</v>
      </c>
      <c r="D9" s="51">
        <v>4</v>
      </c>
      <c r="E9" s="52">
        <v>1</v>
      </c>
      <c r="F9" s="52">
        <v>0</v>
      </c>
      <c r="G9" s="52">
        <v>0</v>
      </c>
      <c r="H9" s="178">
        <v>0.125</v>
      </c>
      <c r="I9" s="176">
        <v>0.75</v>
      </c>
      <c r="J9" s="177">
        <v>0.104</v>
      </c>
      <c r="K9" s="52">
        <v>0</v>
      </c>
      <c r="L9" s="52">
        <v>4</v>
      </c>
      <c r="M9" s="58">
        <v>48</v>
      </c>
    </row>
    <row r="10" spans="1:15" ht="18" customHeight="1">
      <c r="A10" s="6" t="s">
        <v>52</v>
      </c>
      <c r="B10" s="139"/>
      <c r="C10" s="19" t="s">
        <v>29</v>
      </c>
      <c r="D10" s="24"/>
      <c r="E10" s="20"/>
      <c r="F10" s="20"/>
      <c r="G10" s="20"/>
      <c r="H10" s="20"/>
      <c r="I10" s="20"/>
      <c r="J10" s="20"/>
      <c r="K10" s="20"/>
      <c r="L10" s="20"/>
      <c r="M10" s="26"/>
    </row>
    <row r="11" spans="1:15" ht="18" customHeight="1">
      <c r="A11" s="6" t="s">
        <v>52</v>
      </c>
      <c r="B11" s="139"/>
      <c r="C11" s="79" t="s">
        <v>36</v>
      </c>
      <c r="D11" s="73"/>
      <c r="E11" s="74"/>
      <c r="F11" s="74"/>
      <c r="G11" s="74"/>
      <c r="H11" s="74"/>
      <c r="I11" s="74"/>
      <c r="J11" s="74"/>
      <c r="K11" s="74"/>
      <c r="L11" s="74"/>
      <c r="M11" s="75"/>
    </row>
    <row r="12" spans="1:15" ht="18" customHeight="1" thickBot="1">
      <c r="A12" s="6" t="s">
        <v>52</v>
      </c>
      <c r="B12" s="139"/>
      <c r="C12" s="21" t="s">
        <v>37</v>
      </c>
      <c r="D12" s="25"/>
      <c r="E12" s="23"/>
      <c r="F12" s="23"/>
      <c r="G12" s="23"/>
      <c r="H12" s="29"/>
      <c r="I12" s="23"/>
      <c r="J12" s="23"/>
      <c r="K12" s="23"/>
      <c r="L12" s="23"/>
      <c r="M12" s="27"/>
    </row>
    <row r="13" spans="1:15" ht="18" customHeight="1" thickBot="1">
      <c r="A13" s="18" t="s">
        <v>27</v>
      </c>
      <c r="B13" s="5" t="s">
        <v>50</v>
      </c>
      <c r="C13" s="141">
        <v>1</v>
      </c>
      <c r="D13" s="59">
        <v>4</v>
      </c>
      <c r="E13" s="87">
        <v>1</v>
      </c>
      <c r="F13" s="87">
        <v>0</v>
      </c>
      <c r="G13" s="87">
        <v>0</v>
      </c>
      <c r="H13" s="179">
        <v>1.7000000000000001E-2</v>
      </c>
      <c r="I13" s="180">
        <v>0.98</v>
      </c>
      <c r="J13" s="181">
        <v>1.7000000000000001E-2</v>
      </c>
      <c r="K13" s="52">
        <v>0</v>
      </c>
      <c r="L13" s="52">
        <v>4</v>
      </c>
      <c r="M13" s="60">
        <v>58</v>
      </c>
    </row>
    <row r="14" spans="1:15" ht="18" customHeight="1" thickBot="1">
      <c r="A14" s="18" t="s">
        <v>27</v>
      </c>
      <c r="B14" s="5" t="s">
        <v>50</v>
      </c>
      <c r="C14" s="141">
        <v>2</v>
      </c>
      <c r="D14" s="59">
        <v>3</v>
      </c>
      <c r="E14" s="87">
        <v>1</v>
      </c>
      <c r="F14" s="87">
        <v>0</v>
      </c>
      <c r="G14" s="87">
        <v>0</v>
      </c>
      <c r="H14" s="179">
        <v>4.7600000000000003E-2</v>
      </c>
      <c r="I14" s="181">
        <v>0.92900000000000005</v>
      </c>
      <c r="J14" s="181">
        <v>2.3800000000000002E-2</v>
      </c>
      <c r="K14" s="52">
        <v>1</v>
      </c>
      <c r="L14" s="52">
        <v>3</v>
      </c>
      <c r="M14" s="60">
        <v>42</v>
      </c>
    </row>
    <row r="15" spans="1:15" ht="18" customHeight="1" thickBot="1">
      <c r="A15" s="18" t="s">
        <v>27</v>
      </c>
      <c r="B15" s="5" t="s">
        <v>50</v>
      </c>
      <c r="C15" s="141">
        <v>3</v>
      </c>
      <c r="D15" s="59">
        <v>5</v>
      </c>
      <c r="E15" s="87">
        <v>1</v>
      </c>
      <c r="F15" s="87">
        <v>0</v>
      </c>
      <c r="G15" s="87">
        <v>0</v>
      </c>
      <c r="H15" s="179">
        <v>5.7000000000000002E-2</v>
      </c>
      <c r="I15" s="181">
        <v>0.77200000000000002</v>
      </c>
      <c r="J15" s="181">
        <v>4.4999999999999998E-2</v>
      </c>
      <c r="K15" s="52">
        <v>1</v>
      </c>
      <c r="L15" s="52">
        <v>5</v>
      </c>
      <c r="M15" s="60">
        <v>88</v>
      </c>
      <c r="O15" s="102"/>
    </row>
    <row r="16" spans="1:15" ht="18" customHeight="1" thickBot="1">
      <c r="A16" s="18" t="s">
        <v>27</v>
      </c>
      <c r="B16" s="5" t="s">
        <v>50</v>
      </c>
      <c r="C16" s="142">
        <v>4</v>
      </c>
      <c r="D16" s="59">
        <v>6</v>
      </c>
      <c r="E16" s="87">
        <v>2</v>
      </c>
      <c r="F16" s="87">
        <v>1</v>
      </c>
      <c r="G16" s="87">
        <v>0</v>
      </c>
      <c r="H16" s="179">
        <v>3.27E-2</v>
      </c>
      <c r="I16" s="181">
        <v>0.97399999999999998</v>
      </c>
      <c r="J16" s="181">
        <v>2.6100000000000002E-2</v>
      </c>
      <c r="K16" s="52">
        <v>1</v>
      </c>
      <c r="L16" s="52">
        <v>6</v>
      </c>
      <c r="M16" s="60">
        <v>153</v>
      </c>
    </row>
    <row r="17" spans="1:13" ht="18" customHeight="1" thickBot="1">
      <c r="A17" s="18" t="s">
        <v>27</v>
      </c>
      <c r="B17" s="5" t="s">
        <v>51</v>
      </c>
      <c r="C17" s="141">
        <v>1</v>
      </c>
      <c r="D17" s="59">
        <v>4</v>
      </c>
      <c r="E17" s="87">
        <v>1</v>
      </c>
      <c r="F17" s="87">
        <v>0</v>
      </c>
      <c r="G17" s="87">
        <v>0</v>
      </c>
      <c r="H17" s="179">
        <v>6.6699999999999995E-2</v>
      </c>
      <c r="I17" s="181">
        <v>0.9667</v>
      </c>
      <c r="J17" s="181">
        <v>3.3300000000000003E-2</v>
      </c>
      <c r="K17" s="52">
        <v>1</v>
      </c>
      <c r="L17" s="52">
        <v>4</v>
      </c>
      <c r="M17" s="60">
        <v>30</v>
      </c>
    </row>
    <row r="18" spans="1:13" ht="18" customHeight="1" thickBot="1">
      <c r="A18" s="18" t="s">
        <v>27</v>
      </c>
      <c r="B18" s="5" t="s">
        <v>51</v>
      </c>
      <c r="C18" s="141">
        <v>2</v>
      </c>
      <c r="D18" s="59">
        <v>5</v>
      </c>
      <c r="E18" s="87">
        <v>9</v>
      </c>
      <c r="F18" s="87">
        <v>0</v>
      </c>
      <c r="G18" s="87">
        <v>0</v>
      </c>
      <c r="H18" s="182">
        <v>0.11</v>
      </c>
      <c r="I18" s="180">
        <v>0.88800000000000001</v>
      </c>
      <c r="J18" s="180">
        <v>0.5</v>
      </c>
      <c r="K18" s="104">
        <v>1</v>
      </c>
      <c r="L18" s="52">
        <v>5</v>
      </c>
      <c r="M18" s="60">
        <v>18</v>
      </c>
    </row>
    <row r="19" spans="1:13" ht="18" customHeight="1" thickBot="1">
      <c r="A19" s="18" t="s">
        <v>27</v>
      </c>
      <c r="B19" s="5" t="s">
        <v>51</v>
      </c>
      <c r="C19" s="141">
        <v>3</v>
      </c>
      <c r="D19" s="59">
        <v>4</v>
      </c>
      <c r="E19" s="87">
        <v>3</v>
      </c>
      <c r="F19" s="87">
        <v>0</v>
      </c>
      <c r="G19" s="87">
        <v>1</v>
      </c>
      <c r="H19" s="179">
        <v>7.6999999999999999E-2</v>
      </c>
      <c r="I19" s="181">
        <v>0.98099999999999998</v>
      </c>
      <c r="J19" s="181">
        <v>7.6999999999999999E-2</v>
      </c>
      <c r="K19" s="52">
        <v>1</v>
      </c>
      <c r="L19" s="52">
        <v>4</v>
      </c>
      <c r="M19" s="60">
        <v>52</v>
      </c>
    </row>
    <row r="20" spans="1:13" ht="18" customHeight="1" thickBot="1">
      <c r="A20" s="18" t="s">
        <v>27</v>
      </c>
      <c r="B20" s="5" t="s">
        <v>51</v>
      </c>
      <c r="C20" s="142">
        <v>4</v>
      </c>
      <c r="D20" s="59">
        <v>5</v>
      </c>
      <c r="E20" s="87">
        <v>2</v>
      </c>
      <c r="F20" s="87">
        <v>0</v>
      </c>
      <c r="G20" s="87">
        <v>0</v>
      </c>
      <c r="H20" s="182">
        <v>0.04</v>
      </c>
      <c r="I20" s="180">
        <v>0.68</v>
      </c>
      <c r="J20" s="180">
        <v>0.2</v>
      </c>
      <c r="K20" s="52">
        <v>1</v>
      </c>
      <c r="L20" s="52">
        <v>5</v>
      </c>
      <c r="M20" s="60">
        <v>25</v>
      </c>
    </row>
    <row r="21" spans="1:13" ht="18" customHeight="1">
      <c r="A21" s="18" t="s">
        <v>27</v>
      </c>
      <c r="B21" s="19"/>
      <c r="C21" s="19" t="s">
        <v>29</v>
      </c>
      <c r="D21" s="24"/>
      <c r="E21" s="20"/>
      <c r="F21" s="20"/>
      <c r="G21" s="20"/>
      <c r="H21" s="93"/>
      <c r="I21" s="20"/>
      <c r="J21" s="20"/>
      <c r="K21" s="20"/>
      <c r="L21" s="20"/>
      <c r="M21" s="26"/>
    </row>
    <row r="22" spans="1:13" ht="18" customHeight="1">
      <c r="A22" s="18" t="s">
        <v>27</v>
      </c>
      <c r="B22" s="79"/>
      <c r="C22" s="79" t="s">
        <v>36</v>
      </c>
      <c r="D22" s="73"/>
      <c r="E22" s="74"/>
      <c r="F22" s="74"/>
      <c r="G22" s="74"/>
      <c r="H22" s="94"/>
      <c r="I22" s="74"/>
      <c r="J22" s="74"/>
      <c r="K22" s="74"/>
      <c r="L22" s="74"/>
      <c r="M22" s="75"/>
    </row>
    <row r="23" spans="1:13" ht="18" customHeight="1" thickBot="1">
      <c r="A23" s="18" t="s">
        <v>27</v>
      </c>
      <c r="B23" s="21"/>
      <c r="C23" s="21" t="s">
        <v>37</v>
      </c>
      <c r="D23" s="25"/>
      <c r="E23" s="23"/>
      <c r="F23" s="23"/>
      <c r="G23" s="23"/>
      <c r="H23" s="95"/>
      <c r="I23" s="23"/>
      <c r="J23" s="23"/>
      <c r="K23" s="23"/>
      <c r="L23" s="23"/>
      <c r="M23" s="27"/>
    </row>
    <row r="24" spans="1:13" ht="18" customHeight="1" thickBot="1">
      <c r="A24" s="18" t="s">
        <v>26</v>
      </c>
      <c r="B24" s="5" t="s">
        <v>50</v>
      </c>
      <c r="C24" s="141">
        <v>1</v>
      </c>
      <c r="D24" s="51"/>
      <c r="E24" s="52"/>
      <c r="F24" s="52"/>
      <c r="G24" s="52"/>
      <c r="H24" s="107"/>
      <c r="I24" s="104"/>
      <c r="J24" s="104"/>
      <c r="K24" s="52"/>
      <c r="L24" s="52"/>
      <c r="M24" s="58"/>
    </row>
    <row r="25" spans="1:13" ht="18" customHeight="1" thickBot="1">
      <c r="A25" s="18" t="s">
        <v>26</v>
      </c>
      <c r="B25" s="5" t="s">
        <v>50</v>
      </c>
      <c r="C25" s="141">
        <v>2</v>
      </c>
      <c r="D25" s="51"/>
      <c r="E25" s="52"/>
      <c r="F25" s="52"/>
      <c r="G25" s="52"/>
      <c r="H25" s="107"/>
      <c r="I25" s="104"/>
      <c r="J25" s="104"/>
      <c r="K25" s="52"/>
      <c r="L25" s="52"/>
      <c r="M25" s="58"/>
    </row>
    <row r="26" spans="1:13" ht="18" customHeight="1" thickBot="1">
      <c r="A26" s="18" t="s">
        <v>26</v>
      </c>
      <c r="B26" s="5" t="s">
        <v>50</v>
      </c>
      <c r="C26" s="141">
        <v>3</v>
      </c>
      <c r="D26" s="51"/>
      <c r="E26" s="52"/>
      <c r="F26" s="52"/>
      <c r="G26" s="52"/>
      <c r="H26" s="107"/>
      <c r="I26" s="104"/>
      <c r="J26" s="104"/>
      <c r="K26" s="52"/>
      <c r="L26" s="52"/>
      <c r="M26" s="58"/>
    </row>
    <row r="27" spans="1:13" ht="18" customHeight="1" thickBot="1">
      <c r="A27" s="18" t="s">
        <v>26</v>
      </c>
      <c r="B27" s="5" t="s">
        <v>50</v>
      </c>
      <c r="C27" s="142">
        <v>4</v>
      </c>
      <c r="D27" s="51"/>
      <c r="E27" s="52"/>
      <c r="F27" s="52"/>
      <c r="G27" s="52"/>
      <c r="H27" s="107"/>
      <c r="I27" s="104"/>
      <c r="J27" s="104"/>
      <c r="K27" s="52"/>
      <c r="L27" s="52"/>
      <c r="M27" s="58"/>
    </row>
    <row r="28" spans="1:13" ht="18" customHeight="1" thickBot="1">
      <c r="A28" s="18" t="s">
        <v>26</v>
      </c>
      <c r="B28" s="5" t="s">
        <v>51</v>
      </c>
      <c r="C28" s="141">
        <v>1</v>
      </c>
      <c r="D28" s="51"/>
      <c r="E28" s="52"/>
      <c r="F28" s="52"/>
      <c r="G28" s="52"/>
      <c r="H28" s="107"/>
      <c r="I28" s="104"/>
      <c r="J28" s="104"/>
      <c r="K28" s="52"/>
      <c r="L28" s="52"/>
      <c r="M28" s="58"/>
    </row>
    <row r="29" spans="1:13" ht="18" customHeight="1" thickBot="1">
      <c r="A29" s="18" t="s">
        <v>26</v>
      </c>
      <c r="B29" s="5" t="s">
        <v>51</v>
      </c>
      <c r="C29" s="141">
        <v>2</v>
      </c>
      <c r="D29" s="51"/>
      <c r="E29" s="52"/>
      <c r="F29" s="52"/>
      <c r="G29" s="52"/>
      <c r="H29" s="107"/>
      <c r="I29" s="104"/>
      <c r="J29" s="104"/>
      <c r="K29" s="53"/>
      <c r="L29" s="52"/>
      <c r="M29" s="58"/>
    </row>
    <row r="30" spans="1:13" ht="18" customHeight="1" thickBot="1">
      <c r="A30" s="18" t="s">
        <v>26</v>
      </c>
      <c r="B30" s="5" t="s">
        <v>51</v>
      </c>
      <c r="C30" s="141">
        <v>3</v>
      </c>
      <c r="D30" s="51"/>
      <c r="E30" s="52"/>
      <c r="F30" s="52"/>
      <c r="G30" s="52"/>
      <c r="H30" s="107"/>
      <c r="I30" s="104"/>
      <c r="J30" s="104"/>
      <c r="K30" s="53"/>
      <c r="L30" s="52"/>
      <c r="M30" s="58"/>
    </row>
    <row r="31" spans="1:13" ht="18" customHeight="1" thickBot="1">
      <c r="A31" s="18" t="s">
        <v>26</v>
      </c>
      <c r="B31" s="5" t="s">
        <v>51</v>
      </c>
      <c r="C31" s="142">
        <v>4</v>
      </c>
      <c r="D31" s="51"/>
      <c r="E31" s="52"/>
      <c r="F31" s="52"/>
      <c r="G31" s="52"/>
      <c r="H31" s="107"/>
      <c r="I31" s="104"/>
      <c r="J31" s="104"/>
      <c r="K31" s="53"/>
      <c r="L31" s="52"/>
      <c r="M31" s="58"/>
    </row>
    <row r="32" spans="1:13" ht="18" customHeight="1">
      <c r="A32" s="18" t="s">
        <v>26</v>
      </c>
      <c r="B32" s="19"/>
      <c r="C32" s="19" t="s">
        <v>29</v>
      </c>
      <c r="D32" s="24"/>
      <c r="E32" s="20"/>
      <c r="F32" s="20"/>
      <c r="G32" s="20"/>
      <c r="H32" s="20"/>
      <c r="I32" s="20"/>
      <c r="J32" s="20"/>
      <c r="K32" s="28"/>
      <c r="L32" s="20"/>
      <c r="M32" s="26"/>
    </row>
    <row r="33" spans="1:13" ht="18" customHeight="1">
      <c r="A33" s="18" t="s">
        <v>26</v>
      </c>
      <c r="B33" s="72"/>
      <c r="C33" s="79" t="s">
        <v>36</v>
      </c>
      <c r="D33" s="73"/>
      <c r="E33" s="74"/>
      <c r="F33" s="74"/>
      <c r="G33" s="74"/>
      <c r="H33" s="74"/>
      <c r="I33" s="74"/>
      <c r="J33" s="74"/>
      <c r="K33" s="74"/>
      <c r="L33" s="68"/>
      <c r="M33" s="69"/>
    </row>
    <row r="34" spans="1:13" ht="18" customHeight="1" thickBot="1">
      <c r="A34" s="18" t="s">
        <v>26</v>
      </c>
      <c r="B34" s="21"/>
      <c r="C34" s="21" t="s">
        <v>37</v>
      </c>
      <c r="D34" s="25"/>
      <c r="E34" s="23"/>
      <c r="F34" s="23"/>
      <c r="G34" s="23"/>
      <c r="H34" s="29"/>
      <c r="I34" s="23"/>
      <c r="J34" s="23"/>
      <c r="K34" s="23"/>
      <c r="L34" s="23"/>
      <c r="M34" s="2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13"/>
  </sheetPr>
  <dimension ref="A1:AE71"/>
  <sheetViews>
    <sheetView workbookViewId="0">
      <selection activeCell="C7" sqref="C7:F7"/>
    </sheetView>
  </sheetViews>
  <sheetFormatPr defaultColWidth="8.85546875" defaultRowHeight="12.75"/>
  <cols>
    <col min="1" max="1" width="8.140625" bestFit="1" customWidth="1"/>
    <col min="2" max="2" width="8.140625" customWidth="1"/>
    <col min="3" max="3" width="21" customWidth="1"/>
    <col min="4" max="4" width="22" customWidth="1"/>
    <col min="5" max="5" width="22.42578125" customWidth="1"/>
    <col min="6" max="6" width="24.85546875" customWidth="1"/>
    <col min="7" max="7" width="9" customWidth="1"/>
  </cols>
  <sheetData>
    <row r="1" spans="1:31" ht="15" customHeight="1">
      <c r="A1" s="13" t="s">
        <v>53</v>
      </c>
      <c r="B1" s="13" t="s">
        <v>54</v>
      </c>
      <c r="C1" s="14" t="s">
        <v>21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15" customHeight="1">
      <c r="A2" s="4" t="s">
        <v>50</v>
      </c>
      <c r="B2" s="4">
        <v>1</v>
      </c>
      <c r="C2" t="s">
        <v>65</v>
      </c>
      <c r="D2" t="s">
        <v>66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5" customHeight="1">
      <c r="A3" s="4" t="s">
        <v>50</v>
      </c>
      <c r="B3" s="4">
        <v>2</v>
      </c>
      <c r="C3" t="s">
        <v>62</v>
      </c>
      <c r="D3" t="s">
        <v>63</v>
      </c>
      <c r="E3" t="s">
        <v>64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15" customHeight="1">
      <c r="A4" s="4" t="s">
        <v>50</v>
      </c>
      <c r="B4" s="4">
        <v>3</v>
      </c>
      <c r="C4" t="s">
        <v>59</v>
      </c>
      <c r="D4" t="s">
        <v>60</v>
      </c>
      <c r="E4" t="s">
        <v>61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5" customHeight="1">
      <c r="A5" s="4" t="s">
        <v>50</v>
      </c>
      <c r="B5" s="4">
        <v>4</v>
      </c>
      <c r="C5" t="s">
        <v>67</v>
      </c>
      <c r="D5" t="s">
        <v>68</v>
      </c>
      <c r="E5" t="s">
        <v>69</v>
      </c>
      <c r="F5" t="s">
        <v>70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5" customHeight="1">
      <c r="A6" s="4" t="s">
        <v>51</v>
      </c>
      <c r="B6" s="4">
        <v>1</v>
      </c>
      <c r="C6" t="s">
        <v>71</v>
      </c>
      <c r="D6" t="s">
        <v>72</v>
      </c>
      <c r="E6" t="s">
        <v>73</v>
      </c>
      <c r="F6" t="s">
        <v>74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" customHeight="1">
      <c r="A7" s="4" t="s">
        <v>51</v>
      </c>
      <c r="B7" s="4">
        <v>2</v>
      </c>
      <c r="C7" t="s">
        <v>83</v>
      </c>
      <c r="D7" t="s">
        <v>84</v>
      </c>
      <c r="E7" t="s">
        <v>85</v>
      </c>
      <c r="F7" t="s">
        <v>86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15" customHeight="1">
      <c r="A8" s="4" t="s">
        <v>51</v>
      </c>
      <c r="B8" s="4">
        <v>3</v>
      </c>
      <c r="C8" t="s">
        <v>75</v>
      </c>
      <c r="D8" t="s">
        <v>76</v>
      </c>
      <c r="E8" t="s">
        <v>77</v>
      </c>
      <c r="F8" t="s">
        <v>78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15" customHeight="1">
      <c r="A9" s="4" t="s">
        <v>51</v>
      </c>
      <c r="B9" s="4">
        <v>4</v>
      </c>
      <c r="C9" t="s">
        <v>79</v>
      </c>
      <c r="D9" t="s">
        <v>80</v>
      </c>
      <c r="E9" t="s">
        <v>81</v>
      </c>
      <c r="F9" t="s">
        <v>82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s="15" customFormat="1"/>
    <row r="11" spans="1:31" s="15" customFormat="1"/>
    <row r="12" spans="1:31" s="15" customFormat="1"/>
    <row r="13" spans="1:31" s="15" customFormat="1"/>
    <row r="14" spans="1:31" s="15" customFormat="1"/>
    <row r="15" spans="1:31" s="15" customFormat="1"/>
    <row r="16" spans="1:31" s="15" customFormat="1"/>
    <row r="17" s="15" customFormat="1"/>
    <row r="18" s="15" customFormat="1"/>
    <row r="19" s="15" customFormat="1"/>
    <row r="20" s="15" customFormat="1"/>
    <row r="21" s="15" customFormat="1"/>
    <row r="22" s="15" customFormat="1"/>
    <row r="23" s="15" customFormat="1"/>
    <row r="24" s="15" customFormat="1"/>
    <row r="25" s="15" customFormat="1"/>
    <row r="26" s="15" customFormat="1"/>
    <row r="27" s="15" customFormat="1"/>
    <row r="28" s="15" customFormat="1"/>
    <row r="29" s="15" customFormat="1"/>
    <row r="30" s="15" customFormat="1"/>
    <row r="31" s="15" customFormat="1"/>
    <row r="32" s="15" customFormat="1"/>
    <row r="33" s="15" customFormat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  <row r="43" s="15" customFormat="1"/>
    <row r="44" s="15" customFormat="1"/>
    <row r="45" s="15" customFormat="1"/>
    <row r="46" s="15" customFormat="1"/>
    <row r="47" s="15" customFormat="1"/>
    <row r="48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</sheetData>
  <phoneticPr fontId="2" type="noConversion"/>
  <pageMargins left="0.75" right="0.75" top="1" bottom="1" header="0.5" footer="0.5"/>
  <pageSetup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Water Chemistry</vt:lpstr>
      <vt:lpstr>Habitat Index Scores</vt:lpstr>
      <vt:lpstr>Habitat Index Raw Values</vt:lpstr>
      <vt:lpstr>Biotic Index Scores</vt:lpstr>
      <vt:lpstr>Biotic Index Raw Values</vt:lpstr>
      <vt:lpstr>Group Info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 Harper-Smith</dc:creator>
  <cp:lastModifiedBy>hooper</cp:lastModifiedBy>
  <cp:lastPrinted>2006-10-02T22:35:50Z</cp:lastPrinted>
  <dcterms:created xsi:type="dcterms:W3CDTF">2006-10-02T20:21:48Z</dcterms:created>
  <dcterms:modified xsi:type="dcterms:W3CDTF">2010-04-20T19:34:31Z</dcterms:modified>
</cp:coreProperties>
</file>